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ncollins/Library/Mobile Documents/com~apple~CloudDocs/Aviation (master)/EAA 1373/Files/"/>
    </mc:Choice>
  </mc:AlternateContent>
  <xr:revisionPtr revIDLastSave="0" documentId="13_ncr:1_{573BBE22-6B81-A548-A01D-2AF3EF654A17}" xr6:coauthVersionLast="43" xr6:coauthVersionMax="43" xr10:uidLastSave="{00000000-0000-0000-0000-000000000000}"/>
  <bookViews>
    <workbookView xWindow="860" yWindow="460" windowWidth="33600" windowHeight="20540" activeTab="1" xr2:uid="{00000000-000D-0000-FFFF-FFFF00000000}"/>
  </bookViews>
  <sheets>
    <sheet name="Pilot Info" sheetId="1" r:id="rId1"/>
    <sheet name="Flight Log" sheetId="2" r:id="rId2"/>
    <sheet name="Sheet3" sheetId="3" r:id="rId3"/>
  </sheets>
  <calcPr calcId="191029" iterate="1" iterateCount="1" iterateDelta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D32" i="1"/>
  <c r="C39" i="1"/>
  <c r="C38" i="1"/>
  <c r="C37" i="1"/>
  <c r="C34" i="1"/>
  <c r="C33" i="1"/>
  <c r="C32" i="1"/>
  <c r="C31" i="1"/>
  <c r="C30" i="1"/>
  <c r="C29" i="1"/>
  <c r="C28" i="1"/>
  <c r="D24" i="1"/>
  <c r="C24" i="1"/>
  <c r="D23" i="1"/>
  <c r="C23" i="1"/>
  <c r="D22" i="1"/>
  <c r="C22" i="1"/>
  <c r="D21" i="1"/>
  <c r="C21" i="1"/>
  <c r="D20" i="1"/>
  <c r="D19" i="1"/>
  <c r="C19" i="1"/>
  <c r="AA141" i="2"/>
  <c r="AA127" i="2"/>
  <c r="AA113" i="2"/>
  <c r="AA99" i="2"/>
  <c r="AA85" i="2"/>
  <c r="AA71" i="2"/>
  <c r="AA57" i="2"/>
  <c r="AA43" i="2"/>
  <c r="AA29" i="2"/>
  <c r="AA15" i="2"/>
  <c r="AB15" i="2"/>
  <c r="AB29" i="2"/>
  <c r="AB43" i="2"/>
  <c r="AB57" i="2"/>
  <c r="AB71" i="2"/>
  <c r="AB85" i="2"/>
  <c r="AB99" i="2"/>
  <c r="AB113" i="2"/>
  <c r="AB127" i="2"/>
  <c r="AB141" i="2"/>
  <c r="W141" i="2"/>
  <c r="AA140" i="2"/>
  <c r="AA126" i="2"/>
  <c r="AA112" i="2"/>
  <c r="AA98" i="2"/>
  <c r="AA84" i="2"/>
  <c r="AA70" i="2"/>
  <c r="AA56" i="2"/>
  <c r="AA42" i="2"/>
  <c r="AA28" i="2"/>
  <c r="AA14" i="2"/>
  <c r="AB14" i="2"/>
  <c r="AB28" i="2"/>
  <c r="AB42" i="2"/>
  <c r="AB56" i="2"/>
  <c r="AB70" i="2"/>
  <c r="AB84" i="2"/>
  <c r="AB98" i="2"/>
  <c r="AB112" i="2"/>
  <c r="AB126" i="2"/>
  <c r="AB140" i="2"/>
  <c r="W140" i="2"/>
  <c r="AA139" i="2"/>
  <c r="AA125" i="2"/>
  <c r="AA111" i="2"/>
  <c r="AA97" i="2"/>
  <c r="AA83" i="2"/>
  <c r="AA69" i="2"/>
  <c r="AA55" i="2"/>
  <c r="AA41" i="2"/>
  <c r="AA27" i="2"/>
  <c r="AA13" i="2"/>
  <c r="AB13" i="2"/>
  <c r="AB27" i="2"/>
  <c r="AB41" i="2"/>
  <c r="AB55" i="2"/>
  <c r="AB69" i="2"/>
  <c r="AB83" i="2"/>
  <c r="AB97" i="2"/>
  <c r="AB111" i="2"/>
  <c r="AB125" i="2"/>
  <c r="AB139" i="2"/>
  <c r="W139" i="2"/>
  <c r="AA138" i="2"/>
  <c r="AA124" i="2"/>
  <c r="AA110" i="2"/>
  <c r="AA96" i="2"/>
  <c r="AA82" i="2"/>
  <c r="AA68" i="2"/>
  <c r="AA54" i="2"/>
  <c r="AA40" i="2"/>
  <c r="AA26" i="2"/>
  <c r="AA12" i="2"/>
  <c r="AB12" i="2"/>
  <c r="AB26" i="2"/>
  <c r="AB40" i="2"/>
  <c r="AB54" i="2"/>
  <c r="AB68" i="2"/>
  <c r="AB82" i="2"/>
  <c r="AB96" i="2"/>
  <c r="AB110" i="2"/>
  <c r="AB124" i="2"/>
  <c r="AB138" i="2"/>
  <c r="W138" i="2"/>
  <c r="AA137" i="2"/>
  <c r="AA123" i="2"/>
  <c r="AA109" i="2"/>
  <c r="AA95" i="2"/>
  <c r="AA81" i="2"/>
  <c r="AA67" i="2"/>
  <c r="AA53" i="2"/>
  <c r="AA39" i="2"/>
  <c r="AA25" i="2"/>
  <c r="AA11" i="2"/>
  <c r="AB11" i="2"/>
  <c r="AB25" i="2"/>
  <c r="AB39" i="2"/>
  <c r="AB53" i="2"/>
  <c r="AB67" i="2"/>
  <c r="AB81" i="2"/>
  <c r="AB95" i="2"/>
  <c r="AB109" i="2"/>
  <c r="AB123" i="2"/>
  <c r="AB137" i="2"/>
  <c r="W137" i="2"/>
  <c r="AA136" i="2"/>
  <c r="AA122" i="2"/>
  <c r="AA108" i="2"/>
  <c r="AA94" i="2"/>
  <c r="AA80" i="2"/>
  <c r="AA66" i="2"/>
  <c r="AA52" i="2"/>
  <c r="AA38" i="2"/>
  <c r="AA24" i="2"/>
  <c r="AA10" i="2"/>
  <c r="AB10" i="2"/>
  <c r="AB24" i="2"/>
  <c r="AB38" i="2"/>
  <c r="AB52" i="2"/>
  <c r="AB66" i="2"/>
  <c r="AB80" i="2"/>
  <c r="AB94" i="2"/>
  <c r="AB108" i="2"/>
  <c r="AB122" i="2"/>
  <c r="AB136" i="2"/>
  <c r="W136" i="2"/>
  <c r="AA135" i="2"/>
  <c r="AA121" i="2"/>
  <c r="AA107" i="2"/>
  <c r="AA93" i="2"/>
  <c r="AA79" i="2"/>
  <c r="AA65" i="2"/>
  <c r="AA51" i="2"/>
  <c r="AA37" i="2"/>
  <c r="AA23" i="2"/>
  <c r="AA9" i="2"/>
  <c r="AB9" i="2"/>
  <c r="AB23" i="2"/>
  <c r="AB37" i="2"/>
  <c r="AB51" i="2"/>
  <c r="AB65" i="2"/>
  <c r="AB79" i="2"/>
  <c r="AB93" i="2"/>
  <c r="AB107" i="2"/>
  <c r="AB121" i="2"/>
  <c r="AB135" i="2"/>
  <c r="W135" i="2"/>
  <c r="AA134" i="2"/>
  <c r="AA120" i="2"/>
  <c r="AA106" i="2"/>
  <c r="AA92" i="2"/>
  <c r="AA78" i="2"/>
  <c r="AA64" i="2"/>
  <c r="AA50" i="2"/>
  <c r="AA36" i="2"/>
  <c r="AA22" i="2"/>
  <c r="AA8" i="2"/>
  <c r="AB8" i="2"/>
  <c r="AB22" i="2"/>
  <c r="AB36" i="2"/>
  <c r="AB50" i="2"/>
  <c r="AB64" i="2"/>
  <c r="AB78" i="2"/>
  <c r="AB92" i="2"/>
  <c r="AB106" i="2"/>
  <c r="AB120" i="2"/>
  <c r="AB134" i="2"/>
  <c r="W134" i="2"/>
  <c r="AA133" i="2"/>
  <c r="AA119" i="2"/>
  <c r="AA105" i="2"/>
  <c r="AA91" i="2"/>
  <c r="AA77" i="2"/>
  <c r="AA63" i="2"/>
  <c r="AA49" i="2"/>
  <c r="AA35" i="2"/>
  <c r="AA21" i="2"/>
  <c r="AA7" i="2"/>
  <c r="AB7" i="2"/>
  <c r="AB21" i="2"/>
  <c r="AB35" i="2"/>
  <c r="AB49" i="2"/>
  <c r="AB63" i="2"/>
  <c r="AB77" i="2"/>
  <c r="AB91" i="2"/>
  <c r="AB105" i="2"/>
  <c r="AB119" i="2"/>
  <c r="AB133" i="2"/>
  <c r="W133" i="2"/>
  <c r="AA132" i="2"/>
  <c r="AA118" i="2"/>
  <c r="AA104" i="2"/>
  <c r="AA90" i="2"/>
  <c r="AA76" i="2"/>
  <c r="AA62" i="2"/>
  <c r="AA48" i="2"/>
  <c r="AA34" i="2"/>
  <c r="AA20" i="2"/>
  <c r="AA6" i="2"/>
  <c r="AB6" i="2"/>
  <c r="AB20" i="2"/>
  <c r="AB34" i="2"/>
  <c r="AB48" i="2"/>
  <c r="AB62" i="2"/>
  <c r="AB76" i="2"/>
  <c r="AB90" i="2"/>
  <c r="AB104" i="2"/>
  <c r="AB118" i="2"/>
  <c r="AB132" i="2"/>
  <c r="W132" i="2"/>
  <c r="AA131" i="2"/>
  <c r="AA117" i="2"/>
  <c r="AA103" i="2"/>
  <c r="AA89" i="2"/>
  <c r="AA75" i="2"/>
  <c r="AA61" i="2"/>
  <c r="AA47" i="2"/>
  <c r="AA33" i="2"/>
  <c r="AA19" i="2"/>
  <c r="AA5" i="2"/>
  <c r="AB5" i="2"/>
  <c r="AB19" i="2"/>
  <c r="AB33" i="2"/>
  <c r="AB47" i="2"/>
  <c r="AB61" i="2"/>
  <c r="AB75" i="2"/>
  <c r="AB89" i="2"/>
  <c r="AB103" i="2"/>
  <c r="AB117" i="2"/>
  <c r="AB131" i="2"/>
  <c r="W131" i="2"/>
  <c r="AA130" i="2"/>
  <c r="AA116" i="2"/>
  <c r="AA102" i="2"/>
  <c r="AA88" i="2"/>
  <c r="AA74" i="2"/>
  <c r="AA60" i="2"/>
  <c r="AA46" i="2"/>
  <c r="AA32" i="2"/>
  <c r="AA18" i="2"/>
  <c r="AA4" i="2"/>
  <c r="AB4" i="2"/>
  <c r="AB18" i="2"/>
  <c r="AB32" i="2"/>
  <c r="AB46" i="2"/>
  <c r="AB60" i="2"/>
  <c r="AB74" i="2"/>
  <c r="AB88" i="2"/>
  <c r="AB102" i="2"/>
  <c r="AB116" i="2"/>
  <c r="AB130" i="2"/>
  <c r="W130" i="2"/>
  <c r="AA129" i="2"/>
  <c r="AA115" i="2"/>
  <c r="AA101" i="2"/>
  <c r="AA87" i="2"/>
  <c r="AA73" i="2"/>
  <c r="AA59" i="2"/>
  <c r="AA45" i="2"/>
  <c r="AA31" i="2"/>
  <c r="AA17" i="2"/>
  <c r="AA3" i="2"/>
  <c r="AB3" i="2"/>
  <c r="AB17" i="2"/>
  <c r="AB31" i="2"/>
  <c r="AB45" i="2"/>
  <c r="AB59" i="2"/>
  <c r="AB73" i="2"/>
  <c r="AB87" i="2"/>
  <c r="AB101" i="2"/>
  <c r="AB115" i="2"/>
  <c r="AB129" i="2"/>
  <c r="W129" i="2"/>
  <c r="W127" i="2"/>
  <c r="W126" i="2"/>
  <c r="W125" i="2"/>
  <c r="W124" i="2"/>
  <c r="W123" i="2"/>
  <c r="W122" i="2"/>
  <c r="W121" i="2"/>
  <c r="W120" i="2"/>
  <c r="W119" i="2"/>
  <c r="W118" i="2"/>
  <c r="W117" i="2"/>
  <c r="W116" i="2"/>
  <c r="W115" i="2"/>
  <c r="W113" i="2"/>
  <c r="W112" i="2"/>
  <c r="W111" i="2"/>
  <c r="W110" i="2"/>
  <c r="W109" i="2"/>
  <c r="W108" i="2"/>
  <c r="W107" i="2"/>
  <c r="W106" i="2"/>
  <c r="W105" i="2"/>
  <c r="W104" i="2"/>
  <c r="W103" i="2"/>
  <c r="W102" i="2"/>
  <c r="W101" i="2"/>
  <c r="W99" i="2"/>
  <c r="W98" i="2"/>
  <c r="W97" i="2"/>
  <c r="W96" i="2"/>
  <c r="W95" i="2"/>
  <c r="W94" i="2"/>
  <c r="W93" i="2"/>
  <c r="W92" i="2"/>
  <c r="W91" i="2"/>
  <c r="W90" i="2"/>
  <c r="W89" i="2"/>
  <c r="W88" i="2"/>
  <c r="W87" i="2"/>
  <c r="W85" i="2"/>
  <c r="W84" i="2"/>
  <c r="W83" i="2"/>
  <c r="W82" i="2"/>
  <c r="W81" i="2"/>
  <c r="W80" i="2"/>
  <c r="W79" i="2"/>
  <c r="W78" i="2"/>
  <c r="W77" i="2"/>
  <c r="W76" i="2"/>
  <c r="W75" i="2"/>
  <c r="W74" i="2"/>
  <c r="W73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5" i="2"/>
  <c r="W14" i="2"/>
  <c r="W13" i="2"/>
  <c r="W12" i="2"/>
  <c r="W11" i="2"/>
  <c r="W10" i="2"/>
  <c r="W9" i="2"/>
  <c r="W8" i="2"/>
  <c r="W7" i="2"/>
  <c r="W6" i="2"/>
  <c r="W5" i="2"/>
  <c r="W4" i="2"/>
  <c r="W3" i="2"/>
  <c r="D25" i="1"/>
  <c r="C25" i="1"/>
</calcChain>
</file>

<file path=xl/sharedStrings.xml><?xml version="1.0" encoding="utf-8"?>
<sst xmlns="http://schemas.openxmlformats.org/spreadsheetml/2006/main" count="254" uniqueCount="95">
  <si>
    <t>Pilot</t>
  </si>
  <si>
    <t>Mailing address:</t>
  </si>
  <si>
    <t>Student pilot cert #:</t>
  </si>
  <si>
    <t>Issued:</t>
  </si>
  <si>
    <t>Private pilot cert #:</t>
  </si>
  <si>
    <t>Student solo endorsements:</t>
  </si>
  <si>
    <t>C-172P</t>
  </si>
  <si>
    <t>C-172S</t>
  </si>
  <si>
    <r>
      <t>Medical cert 3</t>
    </r>
    <r>
      <rPr>
        <vertAlign val="superscript"/>
        <sz val="12"/>
        <color theme="1"/>
        <rFont val="Arial"/>
        <family val="2"/>
      </rPr>
      <t>rd</t>
    </r>
    <r>
      <rPr>
        <sz val="12"/>
        <color theme="1"/>
        <rFont val="Arial"/>
        <family val="2"/>
      </rPr>
      <t xml:space="preserve"> class:</t>
    </r>
  </si>
  <si>
    <t>JOHN C HARRIS , MD</t>
  </si>
  <si>
    <t>Centennial, CO</t>
  </si>
  <si>
    <t>Time in type:</t>
  </si>
  <si>
    <t>Total:</t>
  </si>
  <si>
    <t>PIC:</t>
  </si>
  <si>
    <t>Cessna 152</t>
  </si>
  <si>
    <t>Cessna 172</t>
  </si>
  <si>
    <t>Cessna 182</t>
  </si>
  <si>
    <t>Zenith 601</t>
  </si>
  <si>
    <t>C-T210</t>
  </si>
  <si>
    <t>COL4</t>
  </si>
  <si>
    <t>TOTAL:</t>
  </si>
  <si>
    <t>Conditions and Piloting:</t>
  </si>
  <si>
    <t>Night</t>
  </si>
  <si>
    <t>Actual Instrument</t>
  </si>
  <si>
    <t>Simulated Inst. (hood)</t>
  </si>
  <si>
    <t>Flight Simulator</t>
  </si>
  <si>
    <t>Cross Country</t>
  </si>
  <si>
    <t>Dual Rec'd</t>
  </si>
  <si>
    <t>PIC (solo)</t>
  </si>
  <si>
    <t>Other</t>
  </si>
  <si>
    <t>Tower controlled airport</t>
  </si>
  <si>
    <t>landings</t>
  </si>
  <si>
    <t>Pre-solo phase check</t>
  </si>
  <si>
    <t>Page</t>
  </si>
  <si>
    <t>Date</t>
  </si>
  <si>
    <t>Aircraft Type</t>
  </si>
  <si>
    <t>Aircraft ID</t>
  </si>
  <si>
    <t>Route of Flight</t>
  </si>
  <si>
    <t>Remarks and Endorsements</t>
  </si>
  <si>
    <t>T/O</t>
  </si>
  <si>
    <t>Ldg</t>
  </si>
  <si>
    <t>Aircraft Cat. &amp; Class</t>
  </si>
  <si>
    <t>CFI</t>
  </si>
  <si>
    <t>Conditions of Flight</t>
  </si>
  <si>
    <t>Flight Sim</t>
  </si>
  <si>
    <t>Type of Piloting Time</t>
  </si>
  <si>
    <t>Flight Duration</t>
  </si>
  <si>
    <t>SUMMARY TOTALS</t>
  </si>
  <si>
    <t>From</t>
  </si>
  <si>
    <t>To</t>
  </si>
  <si>
    <t>Inst App</t>
  </si>
  <si>
    <t>Single-Engine Land</t>
  </si>
  <si>
    <t>Multi-Engine Land</t>
  </si>
  <si>
    <t>Name</t>
  </si>
  <si>
    <t>Number</t>
  </si>
  <si>
    <t>Actual Inst</t>
  </si>
  <si>
    <t>Sim Inst (Hood)</t>
  </si>
  <si>
    <t>As CFI</t>
  </si>
  <si>
    <t>PIC (Solo)</t>
  </si>
  <si>
    <t>Description</t>
  </si>
  <si>
    <t>This Page</t>
  </si>
  <si>
    <t>Running Total</t>
  </si>
  <si>
    <t>C-172</t>
  </si>
  <si>
    <t>APA</t>
  </si>
  <si>
    <t>Intro to fundamentals, pre-flight</t>
  </si>
  <si>
    <t>Instrument Approaches:</t>
  </si>
  <si>
    <t>Climbs, descents, turns, slow flight, P/on stalls &amp; recovery</t>
  </si>
  <si>
    <t>Take-offs:</t>
  </si>
  <si>
    <t>Slow flight, P/on P/off stalls &amp; recovery, …</t>
  </si>
  <si>
    <t>Landings:</t>
  </si>
  <si>
    <t>Ground reference, T&amp;G's, pattern work</t>
  </si>
  <si>
    <t>Single Engine Land:</t>
  </si>
  <si>
    <t>Steep turns, P/on P/off stalls &amp; recovery, ground reference</t>
  </si>
  <si>
    <t>Multi-Engine Land:</t>
  </si>
  <si>
    <t>Pattern work, X-wind T/O's &amp; Ldgs</t>
  </si>
  <si>
    <t>Night:</t>
  </si>
  <si>
    <t>Pattern work, T&amp;G's, go-arounds</t>
  </si>
  <si>
    <t>Actual Instrument:</t>
  </si>
  <si>
    <t>Pattern work, T&amp;G's, X-wind T/O's &amp; Ldgs</t>
  </si>
  <si>
    <t>Simulated Instr (Hood):</t>
  </si>
  <si>
    <t>Flight Simulator:</t>
  </si>
  <si>
    <t>Cross Country:</t>
  </si>
  <si>
    <t>As Flight Instructor:</t>
  </si>
  <si>
    <t>Dual Rec'd:</t>
  </si>
  <si>
    <t>PIC (Solo):</t>
  </si>
  <si>
    <t>Pre-solo training</t>
  </si>
  <si>
    <t>N123AB</t>
  </si>
  <si>
    <t>N000AA</t>
  </si>
  <si>
    <t>John Smith</t>
  </si>
  <si>
    <t>Jane Doe</t>
  </si>
  <si>
    <t>Buz Lightyear</t>
  </si>
  <si>
    <t>123 My Street</t>
  </si>
  <si>
    <t>Our Town, CO 81234</t>
  </si>
  <si>
    <t>← Manual calculation - MAY NOT BE ACCURATE</t>
  </si>
  <si>
    <t>← Manual adjustment - MAY NOT BE ACCURATE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</si>
</sst>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mm/dd/yy"/>
    <numFmt numFmtId="166" formatCode="[$$-409]#,##0.00;[Red]&quot;-&quot;[$$-409]#,##0.00"/>
    <numFmt numFmtId="167" formatCode="mm/dd/yy;@"/>
  </numFmts>
  <fonts count="8" x14ac:knownFonts="1">
    <font>
      <sz val="12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6" fontId="2" fillId="0" borderId="0"/>
  </cellStyleXfs>
  <cellXfs count="32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horizont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164" fontId="6" fillId="0" borderId="0" xfId="0" applyNumberFormat="1" applyFont="1" applyAlignment="1">
      <alignment vertical="top"/>
    </xf>
    <xf numFmtId="0" fontId="5" fillId="0" borderId="0" xfId="0" applyFont="1" applyAlignment="1">
      <alignment vertical="center"/>
    </xf>
    <xf numFmtId="164" fontId="6" fillId="0" borderId="0" xfId="0" applyNumberFormat="1" applyFont="1"/>
    <xf numFmtId="0" fontId="6" fillId="0" borderId="0" xfId="0" applyFont="1" applyAlignment="1">
      <alignment vertical="top"/>
    </xf>
    <xf numFmtId="0" fontId="0" fillId="0" borderId="0" xfId="0" applyFont="1" applyAlignment="1">
      <alignment vertical="top"/>
    </xf>
    <xf numFmtId="167" fontId="0" fillId="0" borderId="0" xfId="0" applyNumberFormat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center" textRotation="90" wrapText="1"/>
    </xf>
    <xf numFmtId="167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0" xfId="0" applyFont="1"/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workbookViewId="0">
      <selection activeCell="B1" sqref="B1"/>
    </sheetView>
  </sheetViews>
  <sheetFormatPr baseColWidth="10" defaultRowHeight="16" x14ac:dyDescent="0.2"/>
  <cols>
    <col min="1" max="1" width="27.42578125" customWidth="1"/>
    <col min="2" max="2" width="24" customWidth="1"/>
    <col min="3" max="3" width="7.7109375" style="1" customWidth="1"/>
    <col min="4" max="4" width="9" customWidth="1"/>
    <col min="5" max="5" width="22.7109375" customWidth="1"/>
    <col min="6" max="6" width="17.140625" customWidth="1"/>
  </cols>
  <sheetData>
    <row r="1" spans="1:6" x14ac:dyDescent="0.2">
      <c r="A1" t="s">
        <v>0</v>
      </c>
      <c r="B1" t="s">
        <v>88</v>
      </c>
    </row>
    <row r="2" spans="1:6" x14ac:dyDescent="0.2">
      <c r="A2" t="s">
        <v>1</v>
      </c>
      <c r="B2" t="s">
        <v>91</v>
      </c>
    </row>
    <row r="3" spans="1:6" x14ac:dyDescent="0.2">
      <c r="B3" t="s">
        <v>92</v>
      </c>
    </row>
    <row r="4" spans="1:6" x14ac:dyDescent="0.2">
      <c r="A4" t="s">
        <v>2</v>
      </c>
      <c r="B4" s="2"/>
      <c r="C4" s="1" t="s">
        <v>3</v>
      </c>
      <c r="D4" s="3">
        <v>44150</v>
      </c>
    </row>
    <row r="5" spans="1:6" x14ac:dyDescent="0.2">
      <c r="A5" t="s">
        <v>4</v>
      </c>
      <c r="C5" s="1" t="s">
        <v>3</v>
      </c>
    </row>
    <row r="7" spans="1:6" x14ac:dyDescent="0.2">
      <c r="A7" t="s">
        <v>5</v>
      </c>
      <c r="B7" t="s">
        <v>6</v>
      </c>
      <c r="D7" s="3">
        <v>43620</v>
      </c>
      <c r="E7" t="s">
        <v>89</v>
      </c>
    </row>
    <row r="8" spans="1:6" x14ac:dyDescent="0.2">
      <c r="B8" t="s">
        <v>7</v>
      </c>
      <c r="D8" s="3">
        <v>43624</v>
      </c>
      <c r="E8" t="s">
        <v>89</v>
      </c>
    </row>
    <row r="9" spans="1:6" x14ac:dyDescent="0.2">
      <c r="D9" s="3"/>
    </row>
    <row r="10" spans="1:6" x14ac:dyDescent="0.2">
      <c r="D10" s="3"/>
    </row>
    <row r="11" spans="1:6" x14ac:dyDescent="0.2">
      <c r="D11" s="3"/>
    </row>
    <row r="14" spans="1:6" ht="18" x14ac:dyDescent="0.2">
      <c r="A14" t="s">
        <v>8</v>
      </c>
      <c r="D14" s="3">
        <v>43788</v>
      </c>
      <c r="E14" t="s">
        <v>9</v>
      </c>
      <c r="F14" t="s">
        <v>10</v>
      </c>
    </row>
    <row r="15" spans="1:6" x14ac:dyDescent="0.2">
      <c r="D15" s="3"/>
    </row>
    <row r="16" spans="1:6" x14ac:dyDescent="0.2">
      <c r="D16" s="3"/>
    </row>
    <row r="18" spans="1:5" x14ac:dyDescent="0.2">
      <c r="A18" t="s">
        <v>11</v>
      </c>
      <c r="C18" s="1" t="s">
        <v>12</v>
      </c>
      <c r="D18" t="s">
        <v>13</v>
      </c>
    </row>
    <row r="19" spans="1:5" x14ac:dyDescent="0.2">
      <c r="B19" t="s">
        <v>14</v>
      </c>
      <c r="C19" s="1">
        <f>SUMIF( 'Flight Log'!$C$3:$C$141,"C-152", 'Flight Log'!$K$3:$K$141)</f>
        <v>0</v>
      </c>
      <c r="D19" s="1">
        <f>SUMIF( 'Flight Log'!$C$3:$C$141,"C-152", 'Flight Log'!$V$3:$V$141)</f>
        <v>0</v>
      </c>
    </row>
    <row r="20" spans="1:5" x14ac:dyDescent="0.2">
      <c r="B20" t="s">
        <v>15</v>
      </c>
      <c r="C20" s="1">
        <f>SUMIF( 'Flight Log'!$C$3:$C$141,"C-172*", 'Flight Log'!$K$3:$K$141)</f>
        <v>12.600000000000001</v>
      </c>
      <c r="D20" s="1">
        <f>SUMIF( 'Flight Log'!$C$3:$C$141,"C-172.*", 'Flight Log'!$V$3:$V$141)</f>
        <v>0</v>
      </c>
    </row>
    <row r="21" spans="1:5" x14ac:dyDescent="0.2">
      <c r="B21" t="s">
        <v>16</v>
      </c>
      <c r="C21" s="1">
        <f>SUMIF( 'Flight Log'!$C$3:$C$141,"C-182", 'Flight Log'!$K$3:$K$141)</f>
        <v>0</v>
      </c>
      <c r="D21" s="1">
        <f>SUMIF( 'Flight Log'!$C$3:$C$141,"C-182", 'Flight Log'!$V$3:$V$141)</f>
        <v>0</v>
      </c>
    </row>
    <row r="22" spans="1:5" x14ac:dyDescent="0.2">
      <c r="B22" t="s">
        <v>17</v>
      </c>
      <c r="C22" s="1">
        <f>SUMIF( 'Flight Log'!$C$3:$C$141,"Z-601", 'Flight Log'!$K$3:$K$141)</f>
        <v>0</v>
      </c>
      <c r="D22" s="1">
        <f>SUMIF( 'Flight Log'!$C$3:$C$141,"Z-601", 'Flight Log'!$V$3:$V$141)</f>
        <v>0</v>
      </c>
    </row>
    <row r="23" spans="1:5" x14ac:dyDescent="0.2">
      <c r="B23" s="4" t="s">
        <v>18</v>
      </c>
      <c r="C23" s="1">
        <f>SUMIF( 'Flight Log'!$C$3:$C$141,"C-T210", 'Flight Log'!$K$3:$K$141)</f>
        <v>0</v>
      </c>
      <c r="D23" s="1">
        <f>SUMIF( 'Flight Log'!$C$3:$C$141,"C-T210", 'Flight Log'!$V$3:$V$141)</f>
        <v>0</v>
      </c>
    </row>
    <row r="24" spans="1:5" x14ac:dyDescent="0.2">
      <c r="B24" t="s">
        <v>19</v>
      </c>
      <c r="C24" s="1">
        <f>SUMIF( 'Flight Log'!$C$3:$C$141,"COL4", 'Flight Log'!$K$3:$K$141)</f>
        <v>0</v>
      </c>
      <c r="D24" s="1">
        <f>SUMIF( 'Flight Log'!$C$3:$C$141,"COL4", 'Flight Log'!$V$3:$V$141)</f>
        <v>0</v>
      </c>
    </row>
    <row r="25" spans="1:5" x14ac:dyDescent="0.2">
      <c r="A25" s="5"/>
      <c r="B25" s="5" t="s">
        <v>20</v>
      </c>
      <c r="C25" s="1">
        <f>SUM(C19:C24)</f>
        <v>12.600000000000001</v>
      </c>
      <c r="D25" s="1">
        <f>SUM(D19:D24)</f>
        <v>0</v>
      </c>
    </row>
    <row r="27" spans="1:5" x14ac:dyDescent="0.2">
      <c r="A27" t="s">
        <v>21</v>
      </c>
    </row>
    <row r="28" spans="1:5" x14ac:dyDescent="0.2">
      <c r="B28" t="s">
        <v>22</v>
      </c>
      <c r="C28" s="1">
        <f>SUM('Flight Log'!$O$3:$O$141)</f>
        <v>1.8</v>
      </c>
    </row>
    <row r="29" spans="1:5" x14ac:dyDescent="0.2">
      <c r="B29" t="s">
        <v>23</v>
      </c>
      <c r="C29" s="1">
        <f>SUM('Flight Log'!$P$3:$P$141)</f>
        <v>0</v>
      </c>
    </row>
    <row r="30" spans="1:5" x14ac:dyDescent="0.2">
      <c r="B30" t="s">
        <v>24</v>
      </c>
      <c r="C30" s="1">
        <f>SUM('Flight Log'!$Q$3:$Q$141)</f>
        <v>0</v>
      </c>
    </row>
    <row r="31" spans="1:5" x14ac:dyDescent="0.2">
      <c r="B31" t="s">
        <v>25</v>
      </c>
      <c r="C31" s="1">
        <f>SUM('Flight Log'!$R$3:$R$141)</f>
        <v>0</v>
      </c>
    </row>
    <row r="32" spans="1:5" x14ac:dyDescent="0.2">
      <c r="B32" t="s">
        <v>26</v>
      </c>
      <c r="C32" s="1">
        <f>SUM('Flight Log'!$S$3:$S$141)</f>
        <v>0</v>
      </c>
      <c r="D32" s="1">
        <f>SUM('Flight Log'!$S$3:$S$141)</f>
        <v>0</v>
      </c>
      <c r="E32" t="s">
        <v>93</v>
      </c>
    </row>
    <row r="33" spans="1:5" x14ac:dyDescent="0.2">
      <c r="B33" t="s">
        <v>27</v>
      </c>
      <c r="C33" s="1">
        <f>SUM('Flight Log'!$U$3:$U$141)</f>
        <v>12.600000000000001</v>
      </c>
    </row>
    <row r="34" spans="1:5" x14ac:dyDescent="0.2">
      <c r="B34" t="s">
        <v>28</v>
      </c>
      <c r="C34" s="1">
        <f>SUM('Flight Log'!$V$3:$V$141)</f>
        <v>0</v>
      </c>
      <c r="E34" t="s">
        <v>94</v>
      </c>
    </row>
    <row r="36" spans="1:5" x14ac:dyDescent="0.2">
      <c r="A36" t="s">
        <v>29</v>
      </c>
    </row>
    <row r="37" spans="1:5" x14ac:dyDescent="0.2">
      <c r="B37" t="s">
        <v>30</v>
      </c>
      <c r="C37" s="1">
        <f>SUMIF( 'Flight Log'!$F$3:$F$141,"APA", 'Flight Log'!$J$3:$J$141)</f>
        <v>44</v>
      </c>
      <c r="D37" t="s">
        <v>31</v>
      </c>
      <c r="E37" s="31" t="s">
        <v>93</v>
      </c>
    </row>
    <row r="38" spans="1:5" x14ac:dyDescent="0.2">
      <c r="B38" t="s">
        <v>85</v>
      </c>
      <c r="C38" s="1">
        <f>SUM('Flight Log'!K3:K21)</f>
        <v>12.600000000000001</v>
      </c>
    </row>
    <row r="39" spans="1:5" x14ac:dyDescent="0.2">
      <c r="B39" t="s">
        <v>32</v>
      </c>
      <c r="C39" s="1">
        <f>'Flight Log'!K$19+'Flight Log'!K$20+'Flight Log'!K$21</f>
        <v>0</v>
      </c>
    </row>
  </sheetData>
  <printOptions horizontalCentered="1" gridLines="1"/>
  <pageMargins left="0.5" right="0.5" top="0.9" bottom="0.9" header="0.5" footer="0.5"/>
  <pageSetup paperSize="0" scale="50" fitToWidth="0" fitToHeight="0" pageOrder="overThenDown" orientation="landscape" useFirstPageNumber="1" horizontalDpi="0" verticalDpi="0" copies="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72"/>
  <sheetViews>
    <sheetView tabSelected="1" workbookViewId="0">
      <pane ySplit="2" topLeftCell="A3" activePane="bottomLeft" state="frozen"/>
      <selection pane="bottomLeft" activeCell="B11" sqref="B11"/>
    </sheetView>
  </sheetViews>
  <sheetFormatPr baseColWidth="10" defaultRowHeight="30" x14ac:dyDescent="0.2"/>
  <cols>
    <col min="1" max="1" width="3.7109375" style="13" customWidth="1"/>
    <col min="2" max="2" width="9.5703125" style="22" customWidth="1"/>
    <col min="3" max="3" width="8.140625" style="4" customWidth="1"/>
    <col min="4" max="4" width="9.5703125" style="14" customWidth="1"/>
    <col min="5" max="5" width="17.5703125" style="4" customWidth="1"/>
    <col min="6" max="6" width="5.42578125" style="4" customWidth="1"/>
    <col min="7" max="7" width="4.140625" style="4" customWidth="1"/>
    <col min="8" max="8" width="38.5703125" style="4" customWidth="1"/>
    <col min="9" max="10" width="4.140625" style="15" customWidth="1"/>
    <col min="11" max="11" width="6.85546875" style="16" customWidth="1"/>
    <col min="12" max="12" width="7" style="16" customWidth="1"/>
    <col min="13" max="13" width="15" style="4" customWidth="1"/>
    <col min="14" max="14" width="9" style="4" customWidth="1"/>
    <col min="15" max="15" width="6.85546875" style="16" customWidth="1"/>
    <col min="16" max="16" width="7" style="4" customWidth="1"/>
    <col min="17" max="17" width="6.85546875" style="16" customWidth="1"/>
    <col min="18" max="18" width="5.42578125" style="16" customWidth="1"/>
    <col min="19" max="19" width="7.5703125" style="16" customWidth="1"/>
    <col min="20" max="21" width="5.42578125" style="16" customWidth="1"/>
    <col min="22" max="22" width="6.85546875" style="16" customWidth="1"/>
    <col min="23" max="23" width="8.28515625" style="16" customWidth="1"/>
    <col min="24" max="24" width="2" style="4" customWidth="1"/>
    <col min="25" max="25" width="6.85546875" style="18" customWidth="1"/>
    <col min="26" max="26" width="24" style="4" customWidth="1"/>
    <col min="27" max="27" width="6.85546875" style="16" customWidth="1"/>
    <col min="28" max="28" width="8.28515625" style="16" customWidth="1"/>
    <col min="29" max="1023" width="12.28515625" style="4" customWidth="1"/>
    <col min="1024" max="1024" width="12.28515625" customWidth="1"/>
  </cols>
  <sheetData>
    <row r="1" spans="1:1024" ht="16" x14ac:dyDescent="0.2">
      <c r="A1" s="24" t="s">
        <v>33</v>
      </c>
      <c r="B1" s="25" t="s">
        <v>34</v>
      </c>
      <c r="C1" s="26" t="s">
        <v>35</v>
      </c>
      <c r="D1" s="26" t="s">
        <v>36</v>
      </c>
      <c r="E1" s="26" t="s">
        <v>37</v>
      </c>
      <c r="F1" s="26"/>
      <c r="G1" s="6"/>
      <c r="H1" s="23" t="s">
        <v>38</v>
      </c>
      <c r="I1" s="28" t="s">
        <v>39</v>
      </c>
      <c r="J1" s="28" t="s">
        <v>40</v>
      </c>
      <c r="K1" s="29" t="s">
        <v>41</v>
      </c>
      <c r="L1" s="29"/>
      <c r="M1" s="26" t="s">
        <v>42</v>
      </c>
      <c r="N1" s="26"/>
      <c r="O1" s="29" t="s">
        <v>43</v>
      </c>
      <c r="P1" s="29"/>
      <c r="Q1" s="29"/>
      <c r="R1" s="29" t="s">
        <v>44</v>
      </c>
      <c r="S1" s="29" t="s">
        <v>45</v>
      </c>
      <c r="T1" s="29"/>
      <c r="U1" s="29"/>
      <c r="V1" s="29"/>
      <c r="W1" s="29" t="s">
        <v>46</v>
      </c>
      <c r="X1" s="7"/>
      <c r="Y1" s="30" t="s">
        <v>47</v>
      </c>
      <c r="Z1" s="30"/>
      <c r="AA1" s="30"/>
      <c r="AB1" s="30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9"/>
    </row>
    <row r="2" spans="1:1024" ht="51" x14ac:dyDescent="0.2">
      <c r="A2" s="24"/>
      <c r="B2" s="25"/>
      <c r="C2" s="26"/>
      <c r="D2" s="26"/>
      <c r="E2" s="6" t="s">
        <v>48</v>
      </c>
      <c r="F2" s="6" t="s">
        <v>49</v>
      </c>
      <c r="G2" s="6" t="s">
        <v>50</v>
      </c>
      <c r="H2" s="23"/>
      <c r="I2" s="28"/>
      <c r="J2" s="28"/>
      <c r="K2" s="8" t="s">
        <v>51</v>
      </c>
      <c r="L2" s="8" t="s">
        <v>52</v>
      </c>
      <c r="M2" s="7" t="s">
        <v>53</v>
      </c>
      <c r="N2" s="6" t="s">
        <v>54</v>
      </c>
      <c r="O2" s="8" t="s">
        <v>22</v>
      </c>
      <c r="P2" s="6" t="s">
        <v>55</v>
      </c>
      <c r="Q2" s="8" t="s">
        <v>56</v>
      </c>
      <c r="R2" s="29"/>
      <c r="S2" s="8" t="s">
        <v>26</v>
      </c>
      <c r="T2" s="8" t="s">
        <v>57</v>
      </c>
      <c r="U2" s="8" t="s">
        <v>27</v>
      </c>
      <c r="V2" s="8" t="s">
        <v>58</v>
      </c>
      <c r="W2" s="29"/>
      <c r="X2" s="7"/>
      <c r="Y2" s="10" t="s">
        <v>33</v>
      </c>
      <c r="Z2" s="11" t="s">
        <v>59</v>
      </c>
      <c r="AA2" s="12" t="s">
        <v>60</v>
      </c>
      <c r="AB2" s="12" t="s">
        <v>61</v>
      </c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9"/>
    </row>
    <row r="3" spans="1:1024" ht="16" x14ac:dyDescent="0.2">
      <c r="A3" s="13">
        <v>1</v>
      </c>
      <c r="B3" s="22">
        <v>43810</v>
      </c>
      <c r="C3" s="4" t="s">
        <v>62</v>
      </c>
      <c r="D3" s="14" t="s">
        <v>86</v>
      </c>
      <c r="E3" s="4" t="s">
        <v>63</v>
      </c>
      <c r="F3" s="4" t="s">
        <v>63</v>
      </c>
      <c r="H3" s="4" t="s">
        <v>64</v>
      </c>
      <c r="I3" s="15">
        <v>1</v>
      </c>
      <c r="J3" s="15">
        <v>1</v>
      </c>
      <c r="K3" s="16">
        <v>1</v>
      </c>
      <c r="M3" s="4" t="s">
        <v>90</v>
      </c>
      <c r="N3" s="4">
        <v>1234567</v>
      </c>
      <c r="O3" s="16">
        <v>0.4</v>
      </c>
      <c r="U3" s="16">
        <v>1</v>
      </c>
      <c r="W3" s="16">
        <f t="shared" ref="W3:W15" si="0">U3+V3</f>
        <v>1</v>
      </c>
      <c r="Y3" s="27">
        <v>1</v>
      </c>
      <c r="Z3" t="s">
        <v>65</v>
      </c>
      <c r="AA3" s="16">
        <f>SUM(G$3:G$15)</f>
        <v>0</v>
      </c>
      <c r="AB3" s="16">
        <f t="shared" ref="AB3:AB15" si="1">AA3</f>
        <v>0</v>
      </c>
    </row>
    <row r="4" spans="1:1024" ht="16" x14ac:dyDescent="0.2">
      <c r="A4" s="13">
        <v>1</v>
      </c>
      <c r="B4" s="22">
        <v>43812</v>
      </c>
      <c r="C4" s="4" t="s">
        <v>6</v>
      </c>
      <c r="D4" s="14" t="s">
        <v>86</v>
      </c>
      <c r="E4" s="4" t="s">
        <v>63</v>
      </c>
      <c r="F4" s="4" t="s">
        <v>63</v>
      </c>
      <c r="H4" s="4" t="s">
        <v>66</v>
      </c>
      <c r="I4" s="15">
        <v>1</v>
      </c>
      <c r="J4" s="15">
        <v>1</v>
      </c>
      <c r="K4" s="16">
        <v>1.6</v>
      </c>
      <c r="M4" s="4" t="s">
        <v>89</v>
      </c>
      <c r="N4" s="4">
        <v>1111111</v>
      </c>
      <c r="O4" s="16">
        <v>0.6</v>
      </c>
      <c r="U4" s="16">
        <v>1.6</v>
      </c>
      <c r="W4" s="16">
        <f t="shared" si="0"/>
        <v>1.6</v>
      </c>
      <c r="Y4" s="27"/>
      <c r="Z4" s="4" t="s">
        <v>67</v>
      </c>
      <c r="AA4" s="16">
        <f>SUM(I3:I15)</f>
        <v>44</v>
      </c>
      <c r="AB4" s="16">
        <f t="shared" si="1"/>
        <v>44</v>
      </c>
    </row>
    <row r="5" spans="1:1024" ht="16" x14ac:dyDescent="0.2">
      <c r="A5" s="13">
        <v>1</v>
      </c>
      <c r="B5" s="22">
        <v>43817</v>
      </c>
      <c r="C5" s="4" t="s">
        <v>6</v>
      </c>
      <c r="D5" s="14" t="s">
        <v>86</v>
      </c>
      <c r="E5" s="4" t="s">
        <v>63</v>
      </c>
      <c r="F5" s="4" t="s">
        <v>63</v>
      </c>
      <c r="H5" t="s">
        <v>68</v>
      </c>
      <c r="I5" s="15">
        <v>1</v>
      </c>
      <c r="J5" s="15">
        <v>1</v>
      </c>
      <c r="K5" s="16">
        <v>1.7</v>
      </c>
      <c r="M5" s="4" t="s">
        <v>89</v>
      </c>
      <c r="N5" s="4">
        <v>1111111</v>
      </c>
      <c r="O5" s="16">
        <v>0.8</v>
      </c>
      <c r="U5" s="16">
        <v>1.7</v>
      </c>
      <c r="W5" s="16">
        <f t="shared" si="0"/>
        <v>1.7</v>
      </c>
      <c r="Y5" s="27"/>
      <c r="Z5" s="4" t="s">
        <v>69</v>
      </c>
      <c r="AA5" s="16">
        <f>SUM(J3:J15)</f>
        <v>44</v>
      </c>
      <c r="AB5" s="16">
        <f t="shared" si="1"/>
        <v>44</v>
      </c>
    </row>
    <row r="6" spans="1:1024" ht="16" x14ac:dyDescent="0.2">
      <c r="A6" s="13">
        <v>1</v>
      </c>
      <c r="B6" s="22">
        <v>43819</v>
      </c>
      <c r="C6" s="4" t="s">
        <v>7</v>
      </c>
      <c r="D6" s="14" t="s">
        <v>87</v>
      </c>
      <c r="E6" s="4" t="s">
        <v>63</v>
      </c>
      <c r="F6" s="4" t="s">
        <v>63</v>
      </c>
      <c r="H6" s="4" t="s">
        <v>70</v>
      </c>
      <c r="I6" s="15">
        <v>5</v>
      </c>
      <c r="J6" s="15">
        <v>5</v>
      </c>
      <c r="K6" s="16">
        <v>2</v>
      </c>
      <c r="M6" s="4" t="s">
        <v>89</v>
      </c>
      <c r="N6" s="4">
        <v>1111111</v>
      </c>
      <c r="U6" s="16">
        <v>2</v>
      </c>
      <c r="W6" s="16">
        <f t="shared" si="0"/>
        <v>2</v>
      </c>
      <c r="Y6" s="27"/>
      <c r="Z6" s="4" t="s">
        <v>71</v>
      </c>
      <c r="AA6" s="16">
        <f>SUM(K3:K15)</f>
        <v>12.600000000000001</v>
      </c>
      <c r="AB6" s="17">
        <f t="shared" si="1"/>
        <v>12.600000000000001</v>
      </c>
    </row>
    <row r="7" spans="1:1024" ht="16" x14ac:dyDescent="0.2">
      <c r="A7" s="13">
        <v>1</v>
      </c>
      <c r="B7" s="22">
        <v>43840</v>
      </c>
      <c r="C7" s="4" t="s">
        <v>6</v>
      </c>
      <c r="D7" s="14" t="s">
        <v>86</v>
      </c>
      <c r="E7" s="4" t="s">
        <v>63</v>
      </c>
      <c r="F7" s="4" t="s">
        <v>63</v>
      </c>
      <c r="H7" s="4" t="s">
        <v>72</v>
      </c>
      <c r="I7" s="15">
        <v>4</v>
      </c>
      <c r="J7" s="15">
        <v>4</v>
      </c>
      <c r="K7" s="16">
        <v>2.1</v>
      </c>
      <c r="M7" s="4" t="s">
        <v>89</v>
      </c>
      <c r="N7" s="4">
        <v>1111111</v>
      </c>
      <c r="U7" s="16">
        <v>2.1</v>
      </c>
      <c r="W7" s="16">
        <f t="shared" si="0"/>
        <v>2.1</v>
      </c>
      <c r="Y7" s="27"/>
      <c r="Z7" s="4" t="s">
        <v>73</v>
      </c>
      <c r="AA7" s="16">
        <f>SUM(L3:L15)</f>
        <v>0</v>
      </c>
      <c r="AB7" s="16">
        <f t="shared" si="1"/>
        <v>0</v>
      </c>
    </row>
    <row r="8" spans="1:1024" ht="16" x14ac:dyDescent="0.2">
      <c r="A8" s="13">
        <v>1</v>
      </c>
      <c r="B8" s="22">
        <v>43847</v>
      </c>
      <c r="C8" s="4" t="s">
        <v>6</v>
      </c>
      <c r="D8" s="14" t="s">
        <v>86</v>
      </c>
      <c r="E8" s="4" t="s">
        <v>63</v>
      </c>
      <c r="F8" s="4" t="s">
        <v>63</v>
      </c>
      <c r="H8" s="4" t="s">
        <v>74</v>
      </c>
      <c r="I8" s="15">
        <v>5</v>
      </c>
      <c r="J8" s="15">
        <v>5</v>
      </c>
      <c r="K8" s="16">
        <v>1</v>
      </c>
      <c r="M8" s="4" t="s">
        <v>89</v>
      </c>
      <c r="N8" s="4">
        <v>1111111</v>
      </c>
      <c r="U8" s="16">
        <v>1</v>
      </c>
      <c r="W8" s="16">
        <f t="shared" si="0"/>
        <v>1</v>
      </c>
      <c r="Y8" s="27"/>
      <c r="Z8" s="4" t="s">
        <v>75</v>
      </c>
      <c r="AA8" s="16">
        <f>SUM(O3:O15)</f>
        <v>1.8</v>
      </c>
      <c r="AB8" s="16">
        <f t="shared" si="1"/>
        <v>1.8</v>
      </c>
    </row>
    <row r="9" spans="1:1024" ht="16" x14ac:dyDescent="0.2">
      <c r="A9" s="13">
        <v>1</v>
      </c>
      <c r="B9" s="22">
        <v>43852</v>
      </c>
      <c r="C9" s="4" t="s">
        <v>6</v>
      </c>
      <c r="D9" s="14" t="s">
        <v>86</v>
      </c>
      <c r="E9" s="4" t="s">
        <v>63</v>
      </c>
      <c r="F9" s="4" t="s">
        <v>63</v>
      </c>
      <c r="H9" s="4" t="s">
        <v>76</v>
      </c>
      <c r="I9" s="15">
        <v>15</v>
      </c>
      <c r="J9" s="15">
        <v>15</v>
      </c>
      <c r="K9" s="16">
        <v>1.8</v>
      </c>
      <c r="M9" s="4" t="s">
        <v>89</v>
      </c>
      <c r="N9" s="4">
        <v>1111111</v>
      </c>
      <c r="U9" s="16">
        <v>1.8</v>
      </c>
      <c r="W9" s="16">
        <f t="shared" si="0"/>
        <v>1.8</v>
      </c>
      <c r="Y9" s="27"/>
      <c r="Z9" s="4" t="s">
        <v>77</v>
      </c>
      <c r="AA9" s="16">
        <f>SUM(P3:P15)</f>
        <v>0</v>
      </c>
      <c r="AB9" s="16">
        <f t="shared" si="1"/>
        <v>0</v>
      </c>
    </row>
    <row r="10" spans="1:1024" ht="16" x14ac:dyDescent="0.2">
      <c r="A10" s="13">
        <v>1</v>
      </c>
      <c r="B10" s="22">
        <v>43854</v>
      </c>
      <c r="C10" s="4" t="s">
        <v>6</v>
      </c>
      <c r="D10" s="14" t="s">
        <v>86</v>
      </c>
      <c r="E10" s="4" t="s">
        <v>63</v>
      </c>
      <c r="F10" s="4" t="s">
        <v>63</v>
      </c>
      <c r="H10" s="4" t="s">
        <v>78</v>
      </c>
      <c r="I10" s="15">
        <v>12</v>
      </c>
      <c r="J10" s="15">
        <v>12</v>
      </c>
      <c r="K10" s="16">
        <v>1.4</v>
      </c>
      <c r="M10" s="4" t="s">
        <v>89</v>
      </c>
      <c r="N10" s="4">
        <v>1111111</v>
      </c>
      <c r="U10" s="16">
        <v>1.4</v>
      </c>
      <c r="W10" s="16">
        <f t="shared" si="0"/>
        <v>1.4</v>
      </c>
      <c r="Y10" s="27"/>
      <c r="Z10" s="4" t="s">
        <v>79</v>
      </c>
      <c r="AA10" s="16">
        <f>SUM(Q3:Q15)</f>
        <v>0</v>
      </c>
      <c r="AB10" s="16">
        <f t="shared" si="1"/>
        <v>0</v>
      </c>
    </row>
    <row r="11" spans="1:1024" ht="16" x14ac:dyDescent="0.2">
      <c r="A11" s="13">
        <v>1</v>
      </c>
      <c r="W11" s="16">
        <f t="shared" si="0"/>
        <v>0</v>
      </c>
      <c r="Y11" s="27"/>
      <c r="Z11" s="4" t="s">
        <v>80</v>
      </c>
      <c r="AA11" s="16">
        <f>SUM(R3:R15)</f>
        <v>0</v>
      </c>
      <c r="AB11" s="16">
        <f t="shared" si="1"/>
        <v>0</v>
      </c>
    </row>
    <row r="12" spans="1:1024" ht="16" x14ac:dyDescent="0.2">
      <c r="A12" s="13">
        <v>1</v>
      </c>
      <c r="M12"/>
      <c r="N12"/>
      <c r="W12" s="16">
        <f t="shared" si="0"/>
        <v>0</v>
      </c>
      <c r="Y12" s="27"/>
      <c r="Z12" s="4" t="s">
        <v>81</v>
      </c>
      <c r="AA12" s="16">
        <f>SUM(S3:S15)</f>
        <v>0</v>
      </c>
      <c r="AB12" s="16">
        <f t="shared" si="1"/>
        <v>0</v>
      </c>
    </row>
    <row r="13" spans="1:1024" ht="16" x14ac:dyDescent="0.2">
      <c r="A13" s="13">
        <v>1</v>
      </c>
      <c r="M13"/>
      <c r="W13" s="16">
        <f t="shared" si="0"/>
        <v>0</v>
      </c>
      <c r="Y13" s="27"/>
      <c r="Z13" t="s">
        <v>82</v>
      </c>
      <c r="AA13" s="16">
        <f>SUM(T3:T15)</f>
        <v>0</v>
      </c>
      <c r="AB13" s="16">
        <f t="shared" si="1"/>
        <v>0</v>
      </c>
    </row>
    <row r="14" spans="1:1024" ht="16" x14ac:dyDescent="0.2">
      <c r="A14" s="13">
        <v>1</v>
      </c>
      <c r="W14" s="16">
        <f t="shared" si="0"/>
        <v>0</v>
      </c>
      <c r="Y14" s="27"/>
      <c r="Z14" s="4" t="s">
        <v>83</v>
      </c>
      <c r="AA14" s="16">
        <f>SUM(U3:U15)</f>
        <v>12.600000000000001</v>
      </c>
      <c r="AB14" s="16">
        <f t="shared" si="1"/>
        <v>12.600000000000001</v>
      </c>
    </row>
    <row r="15" spans="1:1024" ht="16" x14ac:dyDescent="0.2">
      <c r="A15" s="13">
        <v>1</v>
      </c>
      <c r="G15"/>
      <c r="W15" s="16">
        <f t="shared" si="0"/>
        <v>0</v>
      </c>
      <c r="Y15" s="27"/>
      <c r="Z15" s="4" t="s">
        <v>84</v>
      </c>
      <c r="AA15" s="16">
        <f>SUM(V3:V15)</f>
        <v>0</v>
      </c>
      <c r="AB15" s="16">
        <f t="shared" si="1"/>
        <v>0</v>
      </c>
    </row>
    <row r="16" spans="1:1024" x14ac:dyDescent="0.2">
      <c r="M16"/>
      <c r="N16"/>
    </row>
    <row r="17" spans="1:28" ht="16" x14ac:dyDescent="0.2">
      <c r="A17" s="13">
        <v>2</v>
      </c>
      <c r="H17"/>
      <c r="W17" s="16">
        <f t="shared" ref="W17:W29" si="2">U17+V17</f>
        <v>0</v>
      </c>
      <c r="Y17" s="27">
        <v>2</v>
      </c>
      <c r="Z17" t="s">
        <v>65</v>
      </c>
      <c r="AA17" s="16">
        <f>SUM(G17:G29)</f>
        <v>0</v>
      </c>
      <c r="AB17" s="1">
        <f t="shared" ref="AB17:AB29" si="3">AA17+AB3</f>
        <v>0</v>
      </c>
    </row>
    <row r="18" spans="1:28" ht="16" x14ac:dyDescent="0.2">
      <c r="A18" s="13">
        <v>2</v>
      </c>
      <c r="W18" s="16">
        <f t="shared" si="2"/>
        <v>0</v>
      </c>
      <c r="Y18" s="27"/>
      <c r="Z18" s="4" t="s">
        <v>67</v>
      </c>
      <c r="AA18" s="16">
        <f>SUM(I17:I29)</f>
        <v>0</v>
      </c>
      <c r="AB18" s="1">
        <f t="shared" si="3"/>
        <v>44</v>
      </c>
    </row>
    <row r="19" spans="1:28" ht="16" x14ac:dyDescent="0.2">
      <c r="A19" s="13">
        <v>2</v>
      </c>
      <c r="W19" s="16">
        <f t="shared" si="2"/>
        <v>0</v>
      </c>
      <c r="Y19" s="27"/>
      <c r="Z19" s="4" t="s">
        <v>69</v>
      </c>
      <c r="AA19" s="16">
        <f>SUM(J17:J29)</f>
        <v>0</v>
      </c>
      <c r="AB19" s="1">
        <f t="shared" si="3"/>
        <v>44</v>
      </c>
    </row>
    <row r="20" spans="1:28" ht="16" x14ac:dyDescent="0.2">
      <c r="A20" s="13">
        <v>2</v>
      </c>
      <c r="W20" s="16">
        <f t="shared" si="2"/>
        <v>0</v>
      </c>
      <c r="Y20" s="27"/>
      <c r="Z20" s="4" t="s">
        <v>71</v>
      </c>
      <c r="AA20" s="16">
        <f>SUM(K17:K29)</f>
        <v>0</v>
      </c>
      <c r="AB20" s="19">
        <f t="shared" si="3"/>
        <v>12.600000000000001</v>
      </c>
    </row>
    <row r="21" spans="1:28" ht="16" x14ac:dyDescent="0.2">
      <c r="A21" s="13">
        <v>2</v>
      </c>
      <c r="M21"/>
      <c r="N21"/>
      <c r="W21" s="16">
        <f t="shared" si="2"/>
        <v>0</v>
      </c>
      <c r="Y21" s="27"/>
      <c r="Z21" s="4" t="s">
        <v>73</v>
      </c>
      <c r="AA21" s="16">
        <f>SUM(L17:L29)</f>
        <v>0</v>
      </c>
      <c r="AB21" s="1">
        <f t="shared" si="3"/>
        <v>0</v>
      </c>
    </row>
    <row r="22" spans="1:28" ht="16" x14ac:dyDescent="0.2">
      <c r="A22" s="13">
        <v>2</v>
      </c>
      <c r="H22" s="20"/>
      <c r="W22" s="16">
        <f t="shared" si="2"/>
        <v>0</v>
      </c>
      <c r="Y22" s="27"/>
      <c r="Z22" s="4" t="s">
        <v>75</v>
      </c>
      <c r="AA22" s="16">
        <f>SUM(O17:O29)</f>
        <v>0</v>
      </c>
      <c r="AB22" s="1">
        <f t="shared" si="3"/>
        <v>1.8</v>
      </c>
    </row>
    <row r="23" spans="1:28" ht="16" x14ac:dyDescent="0.2">
      <c r="A23" s="13">
        <v>2</v>
      </c>
      <c r="W23" s="16">
        <f t="shared" si="2"/>
        <v>0</v>
      </c>
      <c r="Y23" s="27"/>
      <c r="Z23" s="4" t="s">
        <v>77</v>
      </c>
      <c r="AA23" s="16">
        <f>SUM(P17:P29)</f>
        <v>0</v>
      </c>
      <c r="AB23" s="1">
        <f t="shared" si="3"/>
        <v>0</v>
      </c>
    </row>
    <row r="24" spans="1:28" ht="16" x14ac:dyDescent="0.2">
      <c r="A24" s="13">
        <v>2</v>
      </c>
      <c r="M24"/>
      <c r="N24"/>
      <c r="U24" s="1"/>
      <c r="W24" s="16">
        <f t="shared" si="2"/>
        <v>0</v>
      </c>
      <c r="Y24" s="27"/>
      <c r="Z24" s="4" t="s">
        <v>79</v>
      </c>
      <c r="AA24" s="16">
        <f>SUM(Q17:Q29)</f>
        <v>0</v>
      </c>
      <c r="AB24" s="1">
        <f t="shared" si="3"/>
        <v>0</v>
      </c>
    </row>
    <row r="25" spans="1:28" ht="16" x14ac:dyDescent="0.2">
      <c r="A25" s="13">
        <v>2</v>
      </c>
      <c r="W25" s="16">
        <f t="shared" si="2"/>
        <v>0</v>
      </c>
      <c r="Y25" s="27"/>
      <c r="Z25" s="4" t="s">
        <v>80</v>
      </c>
      <c r="AA25" s="16">
        <f>SUM(R17:R29)</f>
        <v>0</v>
      </c>
      <c r="AB25" s="1">
        <f t="shared" si="3"/>
        <v>0</v>
      </c>
    </row>
    <row r="26" spans="1:28" ht="16" x14ac:dyDescent="0.2">
      <c r="A26" s="13">
        <v>2</v>
      </c>
      <c r="W26" s="16">
        <f t="shared" si="2"/>
        <v>0</v>
      </c>
      <c r="Y26" s="27"/>
      <c r="Z26" s="4" t="s">
        <v>81</v>
      </c>
      <c r="AA26" s="16">
        <f>SUM(S17:S29)</f>
        <v>0</v>
      </c>
      <c r="AB26" s="1">
        <f t="shared" si="3"/>
        <v>0</v>
      </c>
    </row>
    <row r="27" spans="1:28" ht="16" x14ac:dyDescent="0.2">
      <c r="A27" s="13">
        <v>2</v>
      </c>
      <c r="W27" s="16">
        <f t="shared" si="2"/>
        <v>0</v>
      </c>
      <c r="Y27" s="27"/>
      <c r="Z27" t="s">
        <v>82</v>
      </c>
      <c r="AA27" s="16">
        <f>SUM(T17:T29)</f>
        <v>0</v>
      </c>
      <c r="AB27" s="1">
        <f t="shared" si="3"/>
        <v>0</v>
      </c>
    </row>
    <row r="28" spans="1:28" ht="16" x14ac:dyDescent="0.2">
      <c r="A28" s="13">
        <v>2</v>
      </c>
      <c r="W28" s="16">
        <f t="shared" si="2"/>
        <v>0</v>
      </c>
      <c r="Y28" s="27"/>
      <c r="Z28" s="4" t="s">
        <v>83</v>
      </c>
      <c r="AA28" s="16">
        <f>SUM(U17:U29)</f>
        <v>0</v>
      </c>
      <c r="AB28" s="1">
        <f t="shared" si="3"/>
        <v>12.600000000000001</v>
      </c>
    </row>
    <row r="29" spans="1:28" ht="16" x14ac:dyDescent="0.2">
      <c r="A29" s="13">
        <v>2</v>
      </c>
      <c r="W29" s="16">
        <f t="shared" si="2"/>
        <v>0</v>
      </c>
      <c r="Y29" s="27"/>
      <c r="Z29" s="4" t="s">
        <v>84</v>
      </c>
      <c r="AA29" s="16">
        <f>SUM(V17:V29)</f>
        <v>0</v>
      </c>
      <c r="AB29" s="1">
        <f t="shared" si="3"/>
        <v>0</v>
      </c>
    </row>
    <row r="31" spans="1:28" ht="16" x14ac:dyDescent="0.2">
      <c r="A31" s="13">
        <v>3</v>
      </c>
      <c r="W31" s="16">
        <f t="shared" ref="W31:W43" si="4">U31+V31</f>
        <v>0</v>
      </c>
      <c r="Y31" s="27">
        <v>3</v>
      </c>
      <c r="Z31" t="s">
        <v>65</v>
      </c>
      <c r="AA31" s="16">
        <f>SUM(G31:G43)</f>
        <v>0</v>
      </c>
      <c r="AB31" s="1">
        <f t="shared" ref="AB31:AB43" si="5">AA31+AB17</f>
        <v>0</v>
      </c>
    </row>
    <row r="32" spans="1:28" ht="16" x14ac:dyDescent="0.2">
      <c r="A32" s="13">
        <v>3</v>
      </c>
      <c r="U32" s="1"/>
      <c r="W32" s="16">
        <f t="shared" si="4"/>
        <v>0</v>
      </c>
      <c r="Y32" s="27"/>
      <c r="Z32" s="4" t="s">
        <v>67</v>
      </c>
      <c r="AA32" s="16">
        <f>SUM(I31:I43)</f>
        <v>0</v>
      </c>
      <c r="AB32" s="1">
        <f t="shared" si="5"/>
        <v>44</v>
      </c>
    </row>
    <row r="33" spans="1:28" ht="16" x14ac:dyDescent="0.2">
      <c r="A33" s="13">
        <v>3</v>
      </c>
      <c r="U33" s="1"/>
      <c r="W33" s="16">
        <f t="shared" si="4"/>
        <v>0</v>
      </c>
      <c r="Y33" s="27"/>
      <c r="Z33" s="4" t="s">
        <v>69</v>
      </c>
      <c r="AA33" s="16">
        <f>SUM(J31:J43)</f>
        <v>0</v>
      </c>
      <c r="AB33" s="1">
        <f t="shared" si="5"/>
        <v>44</v>
      </c>
    </row>
    <row r="34" spans="1:28" ht="16" x14ac:dyDescent="0.2">
      <c r="A34" s="13">
        <v>3</v>
      </c>
      <c r="U34" s="1"/>
      <c r="W34" s="16">
        <f t="shared" si="4"/>
        <v>0</v>
      </c>
      <c r="Y34" s="27"/>
      <c r="Z34" s="4" t="s">
        <v>71</v>
      </c>
      <c r="AA34" s="16">
        <f>SUM(K31:K43)</f>
        <v>0</v>
      </c>
      <c r="AB34" s="19">
        <f t="shared" si="5"/>
        <v>12.600000000000001</v>
      </c>
    </row>
    <row r="35" spans="1:28" ht="16" x14ac:dyDescent="0.2">
      <c r="A35" s="13">
        <v>3</v>
      </c>
      <c r="U35" s="1"/>
      <c r="W35" s="16">
        <f t="shared" si="4"/>
        <v>0</v>
      </c>
      <c r="Y35" s="27"/>
      <c r="Z35" s="4" t="s">
        <v>73</v>
      </c>
      <c r="AA35" s="16">
        <f>SUM(L31:L43)</f>
        <v>0</v>
      </c>
      <c r="AB35" s="1">
        <f t="shared" si="5"/>
        <v>0</v>
      </c>
    </row>
    <row r="36" spans="1:28" ht="16" x14ac:dyDescent="0.2">
      <c r="A36" s="13">
        <v>3</v>
      </c>
      <c r="W36" s="16">
        <f t="shared" si="4"/>
        <v>0</v>
      </c>
      <c r="Y36" s="27"/>
      <c r="Z36" s="4" t="s">
        <v>75</v>
      </c>
      <c r="AA36" s="16">
        <f>SUM(O31:O43)</f>
        <v>0</v>
      </c>
      <c r="AB36" s="1">
        <f t="shared" si="5"/>
        <v>1.8</v>
      </c>
    </row>
    <row r="37" spans="1:28" ht="16" x14ac:dyDescent="0.2">
      <c r="A37" s="13">
        <v>3</v>
      </c>
      <c r="W37" s="16">
        <f t="shared" si="4"/>
        <v>0</v>
      </c>
      <c r="Y37" s="27"/>
      <c r="Z37" s="4" t="s">
        <v>77</v>
      </c>
      <c r="AA37" s="16">
        <f>SUM(P31:P43)</f>
        <v>0</v>
      </c>
      <c r="AB37" s="1">
        <f t="shared" si="5"/>
        <v>0</v>
      </c>
    </row>
    <row r="38" spans="1:28" ht="16" x14ac:dyDescent="0.2">
      <c r="A38" s="13">
        <v>3</v>
      </c>
      <c r="U38" s="1"/>
      <c r="W38" s="16">
        <f t="shared" si="4"/>
        <v>0</v>
      </c>
      <c r="Y38" s="27"/>
      <c r="Z38" s="4" t="s">
        <v>79</v>
      </c>
      <c r="AA38" s="16">
        <f>SUM(Q31:Q43)</f>
        <v>0</v>
      </c>
      <c r="AB38" s="1">
        <f t="shared" si="5"/>
        <v>0</v>
      </c>
    </row>
    <row r="39" spans="1:28" ht="16" x14ac:dyDescent="0.2">
      <c r="A39" s="13">
        <v>3</v>
      </c>
      <c r="U39" s="1"/>
      <c r="W39" s="16">
        <f t="shared" si="4"/>
        <v>0</v>
      </c>
      <c r="Y39" s="27"/>
      <c r="Z39" s="4" t="s">
        <v>80</v>
      </c>
      <c r="AA39" s="16">
        <f>SUM(R31:R43)</f>
        <v>0</v>
      </c>
      <c r="AB39" s="1">
        <f t="shared" si="5"/>
        <v>0</v>
      </c>
    </row>
    <row r="40" spans="1:28" ht="16" x14ac:dyDescent="0.2">
      <c r="A40" s="13">
        <v>3</v>
      </c>
      <c r="U40" s="1"/>
      <c r="W40" s="16">
        <f t="shared" si="4"/>
        <v>0</v>
      </c>
      <c r="Y40" s="27"/>
      <c r="Z40" s="4" t="s">
        <v>81</v>
      </c>
      <c r="AA40" s="16">
        <f>SUM(S31:S43)</f>
        <v>0</v>
      </c>
      <c r="AB40" s="1">
        <f t="shared" si="5"/>
        <v>0</v>
      </c>
    </row>
    <row r="41" spans="1:28" ht="16" x14ac:dyDescent="0.2">
      <c r="A41" s="13">
        <v>3</v>
      </c>
      <c r="U41" s="1"/>
      <c r="W41" s="16">
        <f t="shared" si="4"/>
        <v>0</v>
      </c>
      <c r="Y41" s="27"/>
      <c r="Z41" t="s">
        <v>82</v>
      </c>
      <c r="AA41" s="16">
        <f>SUM(T31:T43)</f>
        <v>0</v>
      </c>
      <c r="AB41" s="1">
        <f t="shared" si="5"/>
        <v>0</v>
      </c>
    </row>
    <row r="42" spans="1:28" ht="16" x14ac:dyDescent="0.2">
      <c r="A42" s="13">
        <v>3</v>
      </c>
      <c r="W42" s="16">
        <f t="shared" si="4"/>
        <v>0</v>
      </c>
      <c r="Y42" s="27"/>
      <c r="Z42" s="4" t="s">
        <v>83</v>
      </c>
      <c r="AA42" s="16">
        <f>SUM(U31:U43)</f>
        <v>0</v>
      </c>
      <c r="AB42" s="1">
        <f t="shared" si="5"/>
        <v>12.600000000000001</v>
      </c>
    </row>
    <row r="43" spans="1:28" ht="16" x14ac:dyDescent="0.2">
      <c r="A43" s="13">
        <v>3</v>
      </c>
      <c r="W43" s="16">
        <f t="shared" si="4"/>
        <v>0</v>
      </c>
      <c r="Y43" s="27"/>
      <c r="Z43" s="4" t="s">
        <v>84</v>
      </c>
      <c r="AA43" s="16">
        <f>SUM(V31:V43)</f>
        <v>0</v>
      </c>
      <c r="AB43" s="1">
        <f t="shared" si="5"/>
        <v>0</v>
      </c>
    </row>
    <row r="45" spans="1:28" ht="16" x14ac:dyDescent="0.2">
      <c r="A45" s="13">
        <v>4</v>
      </c>
      <c r="W45" s="16">
        <f t="shared" ref="W45:W57" si="6">U45+V45</f>
        <v>0</v>
      </c>
      <c r="Y45" s="27">
        <v>4</v>
      </c>
      <c r="Z45" t="s">
        <v>65</v>
      </c>
      <c r="AA45" s="16">
        <f>SUM(G45:G57)</f>
        <v>0</v>
      </c>
      <c r="AB45" s="1">
        <f t="shared" ref="AB45:AB57" si="7">AA45+AB31</f>
        <v>0</v>
      </c>
    </row>
    <row r="46" spans="1:28" ht="16" x14ac:dyDescent="0.2">
      <c r="A46" s="13">
        <v>4</v>
      </c>
      <c r="H46" s="20"/>
      <c r="W46" s="16">
        <f t="shared" si="6"/>
        <v>0</v>
      </c>
      <c r="Y46" s="27"/>
      <c r="Z46" s="4" t="s">
        <v>67</v>
      </c>
      <c r="AA46" s="16">
        <f>SUM(I45:I57)</f>
        <v>0</v>
      </c>
      <c r="AB46" s="1">
        <f t="shared" si="7"/>
        <v>44</v>
      </c>
    </row>
    <row r="47" spans="1:28" ht="16" x14ac:dyDescent="0.2">
      <c r="A47" s="13">
        <v>4</v>
      </c>
      <c r="S47"/>
      <c r="U47" s="1"/>
      <c r="V47"/>
      <c r="W47" s="16">
        <f t="shared" si="6"/>
        <v>0</v>
      </c>
      <c r="Y47" s="27"/>
      <c r="Z47" s="4" t="s">
        <v>69</v>
      </c>
      <c r="AA47" s="16">
        <f>SUM(J45:J57)</f>
        <v>0</v>
      </c>
      <c r="AB47" s="1">
        <f t="shared" si="7"/>
        <v>44</v>
      </c>
    </row>
    <row r="48" spans="1:28" ht="16" x14ac:dyDescent="0.2">
      <c r="A48" s="13">
        <v>4</v>
      </c>
      <c r="W48" s="16">
        <f t="shared" si="6"/>
        <v>0</v>
      </c>
      <c r="Y48" s="27"/>
      <c r="Z48" s="4" t="s">
        <v>71</v>
      </c>
      <c r="AA48" s="16">
        <f>SUM(K45:K57)</f>
        <v>0</v>
      </c>
      <c r="AB48" s="19">
        <f t="shared" si="7"/>
        <v>12.600000000000001</v>
      </c>
    </row>
    <row r="49" spans="1:28" ht="16" x14ac:dyDescent="0.2">
      <c r="A49" s="13">
        <v>4</v>
      </c>
      <c r="H49" s="20"/>
      <c r="U49" s="1"/>
      <c r="V49"/>
      <c r="W49" s="16">
        <f t="shared" si="6"/>
        <v>0</v>
      </c>
      <c r="Y49" s="27"/>
      <c r="Z49" s="4" t="s">
        <v>73</v>
      </c>
      <c r="AA49" s="16">
        <f>SUM(L45:L57)</f>
        <v>0</v>
      </c>
      <c r="AB49" s="1">
        <f t="shared" si="7"/>
        <v>0</v>
      </c>
    </row>
    <row r="50" spans="1:28" ht="16" x14ac:dyDescent="0.2">
      <c r="A50" s="13">
        <v>4</v>
      </c>
      <c r="Q50"/>
      <c r="W50" s="16">
        <f t="shared" si="6"/>
        <v>0</v>
      </c>
      <c r="Y50" s="27"/>
      <c r="Z50" s="4" t="s">
        <v>75</v>
      </c>
      <c r="AA50" s="16">
        <f>SUM(O45:O57)</f>
        <v>0</v>
      </c>
      <c r="AB50" s="1">
        <f t="shared" si="7"/>
        <v>1.8</v>
      </c>
    </row>
    <row r="51" spans="1:28" ht="16" x14ac:dyDescent="0.2">
      <c r="A51" s="13">
        <v>4</v>
      </c>
      <c r="U51" s="1"/>
      <c r="V51"/>
      <c r="W51" s="16">
        <f t="shared" si="6"/>
        <v>0</v>
      </c>
      <c r="Y51" s="27"/>
      <c r="Z51" s="4" t="s">
        <v>77</v>
      </c>
      <c r="AA51" s="16">
        <f>SUM(P45:P57)</f>
        <v>0</v>
      </c>
      <c r="AB51" s="1">
        <f t="shared" si="7"/>
        <v>0</v>
      </c>
    </row>
    <row r="52" spans="1:28" ht="16" x14ac:dyDescent="0.2">
      <c r="A52" s="13">
        <v>4</v>
      </c>
      <c r="U52" s="1"/>
      <c r="V52"/>
      <c r="W52" s="16">
        <f t="shared" si="6"/>
        <v>0</v>
      </c>
      <c r="Y52" s="27"/>
      <c r="Z52" s="4" t="s">
        <v>79</v>
      </c>
      <c r="AA52" s="16">
        <f>SUM(Q45:Q57)</f>
        <v>0</v>
      </c>
      <c r="AB52" s="1">
        <f t="shared" si="7"/>
        <v>0</v>
      </c>
    </row>
    <row r="53" spans="1:28" ht="16" x14ac:dyDescent="0.2">
      <c r="A53" s="13">
        <v>4</v>
      </c>
      <c r="Q53"/>
      <c r="W53" s="16">
        <f t="shared" si="6"/>
        <v>0</v>
      </c>
      <c r="Y53" s="27"/>
      <c r="Z53" s="4" t="s">
        <v>80</v>
      </c>
      <c r="AA53" s="16">
        <f>SUM(R45:R57)</f>
        <v>0</v>
      </c>
      <c r="AB53" s="1">
        <f t="shared" si="7"/>
        <v>0</v>
      </c>
    </row>
    <row r="54" spans="1:28" ht="16" x14ac:dyDescent="0.2">
      <c r="A54" s="13">
        <v>4</v>
      </c>
      <c r="U54" s="1"/>
      <c r="V54"/>
      <c r="W54" s="16">
        <f t="shared" si="6"/>
        <v>0</v>
      </c>
      <c r="Y54" s="27"/>
      <c r="Z54" s="4" t="s">
        <v>81</v>
      </c>
      <c r="AA54" s="16">
        <f>SUM(S45:S57)</f>
        <v>0</v>
      </c>
      <c r="AB54" s="1">
        <f t="shared" si="7"/>
        <v>0</v>
      </c>
    </row>
    <row r="55" spans="1:28" ht="16" x14ac:dyDescent="0.2">
      <c r="A55" s="13">
        <v>4</v>
      </c>
      <c r="H55" s="20"/>
      <c r="W55" s="16">
        <f t="shared" si="6"/>
        <v>0</v>
      </c>
      <c r="Y55" s="27"/>
      <c r="Z55" t="s">
        <v>82</v>
      </c>
      <c r="AA55" s="16">
        <f>SUM(T45:T57)</f>
        <v>0</v>
      </c>
      <c r="AB55" s="1">
        <f t="shared" si="7"/>
        <v>0</v>
      </c>
    </row>
    <row r="56" spans="1:28" ht="16" x14ac:dyDescent="0.2">
      <c r="A56" s="13">
        <v>4</v>
      </c>
      <c r="W56" s="16">
        <f t="shared" si="6"/>
        <v>0</v>
      </c>
      <c r="Y56" s="27"/>
      <c r="Z56" s="4" t="s">
        <v>83</v>
      </c>
      <c r="AA56" s="16">
        <f>SUM(U45:U57)</f>
        <v>0</v>
      </c>
      <c r="AB56" s="1">
        <f t="shared" si="7"/>
        <v>12.600000000000001</v>
      </c>
    </row>
    <row r="57" spans="1:28" ht="16" x14ac:dyDescent="0.2">
      <c r="A57" s="13">
        <v>4</v>
      </c>
      <c r="W57" s="16">
        <f t="shared" si="6"/>
        <v>0</v>
      </c>
      <c r="Y57" s="27"/>
      <c r="Z57" s="4" t="s">
        <v>84</v>
      </c>
      <c r="AA57" s="16">
        <f>SUM(V45:V57)</f>
        <v>0</v>
      </c>
      <c r="AB57" s="1">
        <f t="shared" si="7"/>
        <v>0</v>
      </c>
    </row>
    <row r="58" spans="1:28" x14ac:dyDescent="0.2">
      <c r="K58"/>
    </row>
    <row r="59" spans="1:28" ht="16" x14ac:dyDescent="0.2">
      <c r="A59" s="13">
        <v>5</v>
      </c>
      <c r="V59"/>
      <c r="W59" s="16">
        <f t="shared" ref="W59:W71" si="8">U59+V59</f>
        <v>0</v>
      </c>
      <c r="Y59" s="27">
        <v>5</v>
      </c>
      <c r="Z59" t="s">
        <v>65</v>
      </c>
      <c r="AA59" s="16">
        <f>SUM(G59:G71)</f>
        <v>0</v>
      </c>
      <c r="AB59" s="1">
        <f t="shared" ref="AB59:AB71" si="9">AA59+AB45</f>
        <v>0</v>
      </c>
    </row>
    <row r="60" spans="1:28" ht="16" x14ac:dyDescent="0.2">
      <c r="A60" s="13">
        <v>5</v>
      </c>
      <c r="V60"/>
      <c r="W60" s="16">
        <f t="shared" si="8"/>
        <v>0</v>
      </c>
      <c r="Y60" s="27"/>
      <c r="Z60" s="4" t="s">
        <v>67</v>
      </c>
      <c r="AA60" s="16">
        <f>SUM(I59:I71)</f>
        <v>0</v>
      </c>
      <c r="AB60" s="1">
        <f t="shared" si="9"/>
        <v>44</v>
      </c>
    </row>
    <row r="61" spans="1:28" ht="16" x14ac:dyDescent="0.2">
      <c r="A61" s="13">
        <v>5</v>
      </c>
      <c r="W61" s="16">
        <f t="shared" si="8"/>
        <v>0</v>
      </c>
      <c r="Y61" s="27"/>
      <c r="Z61" s="4" t="s">
        <v>69</v>
      </c>
      <c r="AA61" s="16">
        <f>SUM(J59:J71)</f>
        <v>0</v>
      </c>
      <c r="AB61" s="1">
        <f t="shared" si="9"/>
        <v>44</v>
      </c>
    </row>
    <row r="62" spans="1:28" ht="16" x14ac:dyDescent="0.2">
      <c r="A62" s="13">
        <v>5</v>
      </c>
      <c r="W62" s="16">
        <f t="shared" si="8"/>
        <v>0</v>
      </c>
      <c r="Y62" s="27"/>
      <c r="Z62" s="4" t="s">
        <v>71</v>
      </c>
      <c r="AA62" s="16">
        <f>SUM(K59:K71)</f>
        <v>0</v>
      </c>
      <c r="AB62" s="19">
        <f t="shared" si="9"/>
        <v>12.600000000000001</v>
      </c>
    </row>
    <row r="63" spans="1:28" ht="16" x14ac:dyDescent="0.2">
      <c r="A63" s="13">
        <v>5</v>
      </c>
      <c r="W63" s="16">
        <f t="shared" si="8"/>
        <v>0</v>
      </c>
      <c r="Y63" s="27"/>
      <c r="Z63" s="4" t="s">
        <v>73</v>
      </c>
      <c r="AA63" s="16">
        <f>SUM(L59:L71)</f>
        <v>0</v>
      </c>
      <c r="AB63" s="1">
        <f t="shared" si="9"/>
        <v>0</v>
      </c>
    </row>
    <row r="64" spans="1:28" ht="16" x14ac:dyDescent="0.2">
      <c r="A64" s="13">
        <v>5</v>
      </c>
      <c r="V64"/>
      <c r="W64" s="16">
        <f t="shared" si="8"/>
        <v>0</v>
      </c>
      <c r="Y64" s="27"/>
      <c r="Z64" s="4" t="s">
        <v>75</v>
      </c>
      <c r="AA64" s="16">
        <f>SUM(O59:O71)</f>
        <v>0</v>
      </c>
      <c r="AB64" s="1">
        <f t="shared" si="9"/>
        <v>1.8</v>
      </c>
    </row>
    <row r="65" spans="1:28" ht="16" x14ac:dyDescent="0.2">
      <c r="A65" s="13">
        <v>5</v>
      </c>
      <c r="W65" s="16">
        <f t="shared" si="8"/>
        <v>0</v>
      </c>
      <c r="Y65" s="27"/>
      <c r="Z65" s="4" t="s">
        <v>77</v>
      </c>
      <c r="AA65" s="16">
        <f>SUM(P59:P71)</f>
        <v>0</v>
      </c>
      <c r="AB65" s="1">
        <f t="shared" si="9"/>
        <v>0</v>
      </c>
    </row>
    <row r="66" spans="1:28" ht="16" x14ac:dyDescent="0.2">
      <c r="A66" s="13">
        <v>5</v>
      </c>
      <c r="W66" s="16">
        <f t="shared" si="8"/>
        <v>0</v>
      </c>
      <c r="Y66" s="27"/>
      <c r="Z66" s="4" t="s">
        <v>79</v>
      </c>
      <c r="AA66" s="16">
        <f>SUM(Q59:Q71)</f>
        <v>0</v>
      </c>
      <c r="AB66" s="1">
        <f t="shared" si="9"/>
        <v>0</v>
      </c>
    </row>
    <row r="67" spans="1:28" ht="16" x14ac:dyDescent="0.2">
      <c r="A67" s="13">
        <v>5</v>
      </c>
      <c r="W67" s="16">
        <f t="shared" si="8"/>
        <v>0</v>
      </c>
      <c r="Y67" s="27"/>
      <c r="Z67" s="4" t="s">
        <v>80</v>
      </c>
      <c r="AA67" s="16">
        <f>SUM(R59:R71)</f>
        <v>0</v>
      </c>
      <c r="AB67" s="1">
        <f t="shared" si="9"/>
        <v>0</v>
      </c>
    </row>
    <row r="68" spans="1:28" ht="16" x14ac:dyDescent="0.2">
      <c r="A68" s="13">
        <v>5</v>
      </c>
      <c r="W68" s="16">
        <f t="shared" si="8"/>
        <v>0</v>
      </c>
      <c r="Y68" s="27"/>
      <c r="Z68" s="4" t="s">
        <v>81</v>
      </c>
      <c r="AA68" s="16">
        <f>SUM(S59:S71)</f>
        <v>0</v>
      </c>
      <c r="AB68" s="1">
        <f t="shared" si="9"/>
        <v>0</v>
      </c>
    </row>
    <row r="69" spans="1:28" ht="16" x14ac:dyDescent="0.2">
      <c r="A69" s="13">
        <v>5</v>
      </c>
      <c r="W69" s="16">
        <f t="shared" si="8"/>
        <v>0</v>
      </c>
      <c r="Y69" s="27"/>
      <c r="Z69" t="s">
        <v>82</v>
      </c>
      <c r="AA69" s="16">
        <f>SUM(T59:T71)</f>
        <v>0</v>
      </c>
      <c r="AB69" s="1">
        <f t="shared" si="9"/>
        <v>0</v>
      </c>
    </row>
    <row r="70" spans="1:28" ht="16" x14ac:dyDescent="0.2">
      <c r="A70" s="13">
        <v>5</v>
      </c>
      <c r="V70"/>
      <c r="W70" s="16">
        <f t="shared" si="8"/>
        <v>0</v>
      </c>
      <c r="Y70" s="27"/>
      <c r="Z70" s="4" t="s">
        <v>83</v>
      </c>
      <c r="AA70" s="16">
        <f>SUM(U59:U71)</f>
        <v>0</v>
      </c>
      <c r="AB70" s="1">
        <f t="shared" si="9"/>
        <v>12.600000000000001</v>
      </c>
    </row>
    <row r="71" spans="1:28" ht="16" x14ac:dyDescent="0.2">
      <c r="A71" s="13">
        <v>5</v>
      </c>
      <c r="V71"/>
      <c r="W71" s="16">
        <f t="shared" si="8"/>
        <v>0</v>
      </c>
      <c r="Y71" s="27"/>
      <c r="Z71" s="4" t="s">
        <v>84</v>
      </c>
      <c r="AA71" s="16">
        <f>SUM(V59:V71)</f>
        <v>0</v>
      </c>
      <c r="AB71" s="1">
        <f t="shared" si="9"/>
        <v>0</v>
      </c>
    </row>
    <row r="73" spans="1:28" ht="16" x14ac:dyDescent="0.2">
      <c r="A73" s="13">
        <v>6</v>
      </c>
      <c r="W73" s="16">
        <f t="shared" ref="W73:W85" si="10">U73+V73</f>
        <v>0</v>
      </c>
      <c r="Y73" s="27">
        <v>6</v>
      </c>
      <c r="Z73" t="s">
        <v>65</v>
      </c>
      <c r="AA73" s="16">
        <f>SUM(G73:G85)</f>
        <v>0</v>
      </c>
      <c r="AB73" s="1">
        <f t="shared" ref="AB73:AB85" si="11">AA73+AB59</f>
        <v>0</v>
      </c>
    </row>
    <row r="74" spans="1:28" ht="16" x14ac:dyDescent="0.2">
      <c r="A74" s="13">
        <v>6</v>
      </c>
      <c r="H74" s="21"/>
      <c r="W74" s="16">
        <f t="shared" si="10"/>
        <v>0</v>
      </c>
      <c r="Y74" s="27"/>
      <c r="Z74" s="4" t="s">
        <v>67</v>
      </c>
      <c r="AA74" s="16">
        <f>SUM(I73:I85)</f>
        <v>0</v>
      </c>
      <c r="AB74" s="1">
        <f t="shared" si="11"/>
        <v>44</v>
      </c>
    </row>
    <row r="75" spans="1:28" ht="16" x14ac:dyDescent="0.2">
      <c r="A75" s="13">
        <v>6</v>
      </c>
      <c r="W75" s="16">
        <f t="shared" si="10"/>
        <v>0</v>
      </c>
      <c r="Y75" s="27"/>
      <c r="Z75" s="4" t="s">
        <v>69</v>
      </c>
      <c r="AA75" s="16">
        <f>SUM(J73:J85)</f>
        <v>0</v>
      </c>
      <c r="AB75" s="1">
        <f t="shared" si="11"/>
        <v>44</v>
      </c>
    </row>
    <row r="76" spans="1:28" ht="16" x14ac:dyDescent="0.2">
      <c r="A76" s="13">
        <v>6</v>
      </c>
      <c r="W76" s="16">
        <f t="shared" si="10"/>
        <v>0</v>
      </c>
      <c r="Y76" s="27"/>
      <c r="Z76" s="4" t="s">
        <v>71</v>
      </c>
      <c r="AA76" s="16">
        <f>SUM(K73:K85)</f>
        <v>0</v>
      </c>
      <c r="AB76" s="19">
        <f t="shared" si="11"/>
        <v>12.600000000000001</v>
      </c>
    </row>
    <row r="77" spans="1:28" ht="16" x14ac:dyDescent="0.2">
      <c r="A77" s="13">
        <v>6</v>
      </c>
      <c r="W77" s="16">
        <f t="shared" si="10"/>
        <v>0</v>
      </c>
      <c r="Y77" s="27"/>
      <c r="Z77" s="4" t="s">
        <v>73</v>
      </c>
      <c r="AA77" s="16">
        <f>SUM(L73:L85)</f>
        <v>0</v>
      </c>
      <c r="AB77" s="1">
        <f t="shared" si="11"/>
        <v>0</v>
      </c>
    </row>
    <row r="78" spans="1:28" ht="16" x14ac:dyDescent="0.2">
      <c r="A78" s="13">
        <v>6</v>
      </c>
      <c r="W78" s="16">
        <f t="shared" si="10"/>
        <v>0</v>
      </c>
      <c r="Y78" s="27"/>
      <c r="Z78" s="4" t="s">
        <v>75</v>
      </c>
      <c r="AA78" s="16">
        <f>SUM(O73:O85)</f>
        <v>0</v>
      </c>
      <c r="AB78" s="1">
        <f t="shared" si="11"/>
        <v>1.8</v>
      </c>
    </row>
    <row r="79" spans="1:28" ht="16" x14ac:dyDescent="0.2">
      <c r="A79" s="13">
        <v>6</v>
      </c>
      <c r="W79" s="16">
        <f t="shared" si="10"/>
        <v>0</v>
      </c>
      <c r="Y79" s="27"/>
      <c r="Z79" s="4" t="s">
        <v>77</v>
      </c>
      <c r="AA79" s="16">
        <f>SUM(P73:P85)</f>
        <v>0</v>
      </c>
      <c r="AB79" s="1">
        <f t="shared" si="11"/>
        <v>0</v>
      </c>
    </row>
    <row r="80" spans="1:28" ht="16" x14ac:dyDescent="0.2">
      <c r="A80" s="13">
        <v>6</v>
      </c>
      <c r="W80" s="16">
        <f t="shared" si="10"/>
        <v>0</v>
      </c>
      <c r="Y80" s="27"/>
      <c r="Z80" s="4" t="s">
        <v>79</v>
      </c>
      <c r="AA80" s="16">
        <f>SUM(Q73:Q85)</f>
        <v>0</v>
      </c>
      <c r="AB80" s="1">
        <f t="shared" si="11"/>
        <v>0</v>
      </c>
    </row>
    <row r="81" spans="1:28" ht="16" x14ac:dyDescent="0.2">
      <c r="A81" s="13">
        <v>6</v>
      </c>
      <c r="W81" s="16">
        <f t="shared" si="10"/>
        <v>0</v>
      </c>
      <c r="Y81" s="27"/>
      <c r="Z81" s="4" t="s">
        <v>80</v>
      </c>
      <c r="AA81" s="16">
        <f>SUM(R73:R85)</f>
        <v>0</v>
      </c>
      <c r="AB81" s="1">
        <f t="shared" si="11"/>
        <v>0</v>
      </c>
    </row>
    <row r="82" spans="1:28" ht="16" x14ac:dyDescent="0.2">
      <c r="A82" s="13">
        <v>6</v>
      </c>
      <c r="W82" s="16">
        <f t="shared" si="10"/>
        <v>0</v>
      </c>
      <c r="Y82" s="27"/>
      <c r="Z82" s="4" t="s">
        <v>81</v>
      </c>
      <c r="AA82" s="16">
        <f>SUM(S73:S85)</f>
        <v>0</v>
      </c>
      <c r="AB82" s="1">
        <f t="shared" si="11"/>
        <v>0</v>
      </c>
    </row>
    <row r="83" spans="1:28" ht="16" x14ac:dyDescent="0.2">
      <c r="A83" s="13">
        <v>6</v>
      </c>
      <c r="H83" s="20"/>
      <c r="W83" s="16">
        <f t="shared" si="10"/>
        <v>0</v>
      </c>
      <c r="Y83" s="27"/>
      <c r="Z83" t="s">
        <v>82</v>
      </c>
      <c r="AA83" s="16">
        <f>SUM(T73:T85)</f>
        <v>0</v>
      </c>
      <c r="AB83" s="1">
        <f t="shared" si="11"/>
        <v>0</v>
      </c>
    </row>
    <row r="84" spans="1:28" ht="16" x14ac:dyDescent="0.2">
      <c r="A84" s="13">
        <v>6</v>
      </c>
      <c r="W84" s="16">
        <f t="shared" si="10"/>
        <v>0</v>
      </c>
      <c r="Y84" s="27"/>
      <c r="Z84" s="4" t="s">
        <v>83</v>
      </c>
      <c r="AA84" s="16">
        <f>SUM(U73:U85)</f>
        <v>0</v>
      </c>
      <c r="AB84" s="1">
        <f t="shared" si="11"/>
        <v>12.600000000000001</v>
      </c>
    </row>
    <row r="85" spans="1:28" ht="16" x14ac:dyDescent="0.2">
      <c r="A85" s="13">
        <v>6</v>
      </c>
      <c r="W85" s="16">
        <f t="shared" si="10"/>
        <v>0</v>
      </c>
      <c r="Y85" s="27"/>
      <c r="Z85" s="4" t="s">
        <v>84</v>
      </c>
      <c r="AA85" s="16">
        <f>SUM(V73:V85)</f>
        <v>0</v>
      </c>
      <c r="AB85" s="1">
        <f t="shared" si="11"/>
        <v>0</v>
      </c>
    </row>
    <row r="86" spans="1:28" ht="30" customHeight="1" x14ac:dyDescent="0.2"/>
    <row r="87" spans="1:28" ht="16" customHeight="1" x14ac:dyDescent="0.2">
      <c r="A87" s="13">
        <v>7</v>
      </c>
      <c r="W87" s="16">
        <f t="shared" ref="W87:W99" si="12">U87+V87</f>
        <v>0</v>
      </c>
      <c r="Y87" s="27">
        <v>7</v>
      </c>
      <c r="Z87" t="s">
        <v>65</v>
      </c>
      <c r="AA87" s="16">
        <f>SUM(G87:G99)</f>
        <v>0</v>
      </c>
      <c r="AB87" s="1">
        <f t="shared" ref="AB87:AB99" si="13">AA87+AB73</f>
        <v>0</v>
      </c>
    </row>
    <row r="88" spans="1:28" ht="16" customHeight="1" x14ac:dyDescent="0.2">
      <c r="A88" s="13">
        <v>7</v>
      </c>
      <c r="W88" s="16">
        <f t="shared" si="12"/>
        <v>0</v>
      </c>
      <c r="Y88" s="27"/>
      <c r="Z88" s="4" t="s">
        <v>67</v>
      </c>
      <c r="AA88" s="16">
        <f>SUM(I87:I99)</f>
        <v>0</v>
      </c>
      <c r="AB88" s="1">
        <f t="shared" si="13"/>
        <v>44</v>
      </c>
    </row>
    <row r="89" spans="1:28" ht="16" customHeight="1" x14ac:dyDescent="0.2">
      <c r="A89" s="13">
        <v>7</v>
      </c>
      <c r="W89" s="16">
        <f t="shared" si="12"/>
        <v>0</v>
      </c>
      <c r="Y89" s="27"/>
      <c r="Z89" s="4" t="s">
        <v>69</v>
      </c>
      <c r="AA89" s="16">
        <f>SUM(J87:J99)</f>
        <v>0</v>
      </c>
      <c r="AB89" s="1">
        <f t="shared" si="13"/>
        <v>44</v>
      </c>
    </row>
    <row r="90" spans="1:28" ht="16" customHeight="1" x14ac:dyDescent="0.2">
      <c r="A90" s="13">
        <v>7</v>
      </c>
      <c r="W90" s="16">
        <f t="shared" si="12"/>
        <v>0</v>
      </c>
      <c r="Y90" s="27"/>
      <c r="Z90" s="4" t="s">
        <v>71</v>
      </c>
      <c r="AA90" s="16">
        <f>SUM(K87:K99)</f>
        <v>0</v>
      </c>
      <c r="AB90" s="19">
        <f t="shared" si="13"/>
        <v>12.600000000000001</v>
      </c>
    </row>
    <row r="91" spans="1:28" ht="16" customHeight="1" x14ac:dyDescent="0.2">
      <c r="A91" s="13">
        <v>7</v>
      </c>
      <c r="W91" s="16">
        <f t="shared" si="12"/>
        <v>0</v>
      </c>
      <c r="Y91" s="27"/>
      <c r="Z91" s="4" t="s">
        <v>73</v>
      </c>
      <c r="AA91" s="16">
        <f>SUM(L87:L99)</f>
        <v>0</v>
      </c>
      <c r="AB91" s="1">
        <f t="shared" si="13"/>
        <v>0</v>
      </c>
    </row>
    <row r="92" spans="1:28" ht="16" customHeight="1" x14ac:dyDescent="0.2">
      <c r="A92" s="13">
        <v>7</v>
      </c>
      <c r="W92" s="16">
        <f t="shared" si="12"/>
        <v>0</v>
      </c>
      <c r="Y92" s="27"/>
      <c r="Z92" s="4" t="s">
        <v>75</v>
      </c>
      <c r="AA92" s="16">
        <f>SUM(O87:O99)</f>
        <v>0</v>
      </c>
      <c r="AB92" s="1">
        <f t="shared" si="13"/>
        <v>1.8</v>
      </c>
    </row>
    <row r="93" spans="1:28" ht="16" customHeight="1" x14ac:dyDescent="0.2">
      <c r="A93" s="13">
        <v>7</v>
      </c>
      <c r="W93" s="16">
        <f t="shared" si="12"/>
        <v>0</v>
      </c>
      <c r="Y93" s="27"/>
      <c r="Z93" s="4" t="s">
        <v>77</v>
      </c>
      <c r="AA93" s="16">
        <f>SUM(P87:P99)</f>
        <v>0</v>
      </c>
      <c r="AB93" s="1">
        <f t="shared" si="13"/>
        <v>0</v>
      </c>
    </row>
    <row r="94" spans="1:28" ht="16" customHeight="1" x14ac:dyDescent="0.2">
      <c r="A94" s="13">
        <v>7</v>
      </c>
      <c r="W94" s="16">
        <f t="shared" si="12"/>
        <v>0</v>
      </c>
      <c r="Y94" s="27"/>
      <c r="Z94" s="4" t="s">
        <v>79</v>
      </c>
      <c r="AA94" s="16">
        <f>SUM(Q87:Q99)</f>
        <v>0</v>
      </c>
      <c r="AB94" s="1">
        <f t="shared" si="13"/>
        <v>0</v>
      </c>
    </row>
    <row r="95" spans="1:28" ht="16" customHeight="1" x14ac:dyDescent="0.2">
      <c r="A95" s="13">
        <v>7</v>
      </c>
      <c r="W95" s="16">
        <f t="shared" si="12"/>
        <v>0</v>
      </c>
      <c r="Y95" s="27"/>
      <c r="Z95" s="4" t="s">
        <v>80</v>
      </c>
      <c r="AA95" s="16">
        <f>SUM(R87:R99)</f>
        <v>0</v>
      </c>
      <c r="AB95" s="1">
        <f t="shared" si="13"/>
        <v>0</v>
      </c>
    </row>
    <row r="96" spans="1:28" ht="16" customHeight="1" x14ac:dyDescent="0.2">
      <c r="A96" s="13">
        <v>7</v>
      </c>
      <c r="W96" s="16">
        <f t="shared" si="12"/>
        <v>0</v>
      </c>
      <c r="Y96" s="27"/>
      <c r="Z96" s="4" t="s">
        <v>81</v>
      </c>
      <c r="AA96" s="16">
        <f>SUM(S87:S99)</f>
        <v>0</v>
      </c>
      <c r="AB96" s="1">
        <f t="shared" si="13"/>
        <v>0</v>
      </c>
    </row>
    <row r="97" spans="1:28" ht="16" customHeight="1" x14ac:dyDescent="0.2">
      <c r="A97" s="13">
        <v>7</v>
      </c>
      <c r="W97" s="16">
        <f t="shared" si="12"/>
        <v>0</v>
      </c>
      <c r="Y97" s="27"/>
      <c r="Z97" t="s">
        <v>82</v>
      </c>
      <c r="AA97" s="16">
        <f>SUM(T87:T99)</f>
        <v>0</v>
      </c>
      <c r="AB97" s="1">
        <f t="shared" si="13"/>
        <v>0</v>
      </c>
    </row>
    <row r="98" spans="1:28" ht="16" customHeight="1" x14ac:dyDescent="0.2">
      <c r="A98" s="13">
        <v>7</v>
      </c>
      <c r="W98" s="16">
        <f t="shared" si="12"/>
        <v>0</v>
      </c>
      <c r="Y98" s="27"/>
      <c r="Z98" s="4" t="s">
        <v>83</v>
      </c>
      <c r="AA98" s="16">
        <f>SUM(U87:U99)</f>
        <v>0</v>
      </c>
      <c r="AB98" s="1">
        <f t="shared" si="13"/>
        <v>12.600000000000001</v>
      </c>
    </row>
    <row r="99" spans="1:28" ht="16" customHeight="1" x14ac:dyDescent="0.2">
      <c r="A99" s="13">
        <v>7</v>
      </c>
      <c r="W99" s="16">
        <f t="shared" si="12"/>
        <v>0</v>
      </c>
      <c r="Y99" s="27"/>
      <c r="Z99" s="4" t="s">
        <v>84</v>
      </c>
      <c r="AA99" s="16">
        <f>SUM(V87:V99)</f>
        <v>0</v>
      </c>
      <c r="AB99" s="1">
        <f t="shared" si="13"/>
        <v>0</v>
      </c>
    </row>
    <row r="100" spans="1:28" ht="30" customHeight="1" x14ac:dyDescent="0.2"/>
    <row r="101" spans="1:28" ht="16" customHeight="1" x14ac:dyDescent="0.2">
      <c r="A101" s="13">
        <v>8</v>
      </c>
      <c r="W101" s="16">
        <f t="shared" ref="W101:W113" si="14">U101+V101</f>
        <v>0</v>
      </c>
      <c r="Y101" s="27">
        <v>8</v>
      </c>
      <c r="Z101" t="s">
        <v>65</v>
      </c>
      <c r="AA101" s="16">
        <f>SUM(G101:G113)</f>
        <v>0</v>
      </c>
      <c r="AB101" s="1">
        <f t="shared" ref="AB101:AB113" si="15">AA101+AB87</f>
        <v>0</v>
      </c>
    </row>
    <row r="102" spans="1:28" ht="16" customHeight="1" x14ac:dyDescent="0.2">
      <c r="A102" s="13">
        <v>8</v>
      </c>
      <c r="W102" s="16">
        <f t="shared" si="14"/>
        <v>0</v>
      </c>
      <c r="Y102" s="27"/>
      <c r="Z102" s="4" t="s">
        <v>67</v>
      </c>
      <c r="AA102" s="16">
        <f>SUM(I101:I113)</f>
        <v>0</v>
      </c>
      <c r="AB102" s="1">
        <f t="shared" si="15"/>
        <v>44</v>
      </c>
    </row>
    <row r="103" spans="1:28" ht="16" customHeight="1" x14ac:dyDescent="0.2">
      <c r="A103" s="13">
        <v>8</v>
      </c>
      <c r="W103" s="16">
        <f t="shared" si="14"/>
        <v>0</v>
      </c>
      <c r="Y103" s="27"/>
      <c r="Z103" s="4" t="s">
        <v>69</v>
      </c>
      <c r="AA103" s="16">
        <f>SUM(J101:J113)</f>
        <v>0</v>
      </c>
      <c r="AB103" s="1">
        <f t="shared" si="15"/>
        <v>44</v>
      </c>
    </row>
    <row r="104" spans="1:28" ht="16" customHeight="1" x14ac:dyDescent="0.2">
      <c r="A104" s="13">
        <v>8</v>
      </c>
      <c r="W104" s="16">
        <f t="shared" si="14"/>
        <v>0</v>
      </c>
      <c r="Y104" s="27"/>
      <c r="Z104" s="4" t="s">
        <v>71</v>
      </c>
      <c r="AA104" s="16">
        <f>SUM(K101:K113)</f>
        <v>0</v>
      </c>
      <c r="AB104" s="19">
        <f t="shared" si="15"/>
        <v>12.600000000000001</v>
      </c>
    </row>
    <row r="105" spans="1:28" ht="16" customHeight="1" x14ac:dyDescent="0.2">
      <c r="A105" s="13">
        <v>8</v>
      </c>
      <c r="W105" s="16">
        <f t="shared" si="14"/>
        <v>0</v>
      </c>
      <c r="Y105" s="27"/>
      <c r="Z105" s="4" t="s">
        <v>73</v>
      </c>
      <c r="AA105" s="16">
        <f>SUM(L101:L113)</f>
        <v>0</v>
      </c>
      <c r="AB105" s="1">
        <f t="shared" si="15"/>
        <v>0</v>
      </c>
    </row>
    <row r="106" spans="1:28" ht="16" customHeight="1" x14ac:dyDescent="0.2">
      <c r="A106" s="13">
        <v>8</v>
      </c>
      <c r="W106" s="16">
        <f t="shared" si="14"/>
        <v>0</v>
      </c>
      <c r="Y106" s="27"/>
      <c r="Z106" s="4" t="s">
        <v>75</v>
      </c>
      <c r="AA106" s="16">
        <f>SUM(O101:O113)</f>
        <v>0</v>
      </c>
      <c r="AB106" s="1">
        <f t="shared" si="15"/>
        <v>1.8</v>
      </c>
    </row>
    <row r="107" spans="1:28" ht="16" customHeight="1" x14ac:dyDescent="0.2">
      <c r="A107" s="13">
        <v>8</v>
      </c>
      <c r="W107" s="16">
        <f t="shared" si="14"/>
        <v>0</v>
      </c>
      <c r="Y107" s="27"/>
      <c r="Z107" s="4" t="s">
        <v>77</v>
      </c>
      <c r="AA107" s="16">
        <f>SUM(P101:P113)</f>
        <v>0</v>
      </c>
      <c r="AB107" s="1">
        <f t="shared" si="15"/>
        <v>0</v>
      </c>
    </row>
    <row r="108" spans="1:28" ht="16" customHeight="1" x14ac:dyDescent="0.2">
      <c r="A108" s="13">
        <v>8</v>
      </c>
      <c r="W108" s="16">
        <f t="shared" si="14"/>
        <v>0</v>
      </c>
      <c r="Y108" s="27"/>
      <c r="Z108" s="4" t="s">
        <v>79</v>
      </c>
      <c r="AA108" s="16">
        <f>SUM(Q101:Q113)</f>
        <v>0</v>
      </c>
      <c r="AB108" s="1">
        <f t="shared" si="15"/>
        <v>0</v>
      </c>
    </row>
    <row r="109" spans="1:28" ht="16" customHeight="1" x14ac:dyDescent="0.2">
      <c r="A109" s="13">
        <v>8</v>
      </c>
      <c r="W109" s="16">
        <f t="shared" si="14"/>
        <v>0</v>
      </c>
      <c r="Y109" s="27"/>
      <c r="Z109" s="4" t="s">
        <v>80</v>
      </c>
      <c r="AA109" s="16">
        <f>SUM(R101:R113)</f>
        <v>0</v>
      </c>
      <c r="AB109" s="1">
        <f t="shared" si="15"/>
        <v>0</v>
      </c>
    </row>
    <row r="110" spans="1:28" ht="16" customHeight="1" x14ac:dyDescent="0.2">
      <c r="A110" s="13">
        <v>8</v>
      </c>
      <c r="W110" s="16">
        <f t="shared" si="14"/>
        <v>0</v>
      </c>
      <c r="Y110" s="27"/>
      <c r="Z110" s="4" t="s">
        <v>81</v>
      </c>
      <c r="AA110" s="16">
        <f>SUM(S101:S113)</f>
        <v>0</v>
      </c>
      <c r="AB110" s="1">
        <f t="shared" si="15"/>
        <v>0</v>
      </c>
    </row>
    <row r="111" spans="1:28" ht="16" customHeight="1" x14ac:dyDescent="0.2">
      <c r="A111" s="13">
        <v>8</v>
      </c>
      <c r="W111" s="16">
        <f t="shared" si="14"/>
        <v>0</v>
      </c>
      <c r="Y111" s="27"/>
      <c r="Z111" t="s">
        <v>82</v>
      </c>
      <c r="AA111" s="16">
        <f>SUM(T101:T113)</f>
        <v>0</v>
      </c>
      <c r="AB111" s="1">
        <f t="shared" si="15"/>
        <v>0</v>
      </c>
    </row>
    <row r="112" spans="1:28" ht="16" customHeight="1" x14ac:dyDescent="0.2">
      <c r="A112" s="13">
        <v>8</v>
      </c>
      <c r="W112" s="16">
        <f t="shared" si="14"/>
        <v>0</v>
      </c>
      <c r="Y112" s="27"/>
      <c r="Z112" s="4" t="s">
        <v>83</v>
      </c>
      <c r="AA112" s="16">
        <f>SUM(U101:U113)</f>
        <v>0</v>
      </c>
      <c r="AB112" s="1">
        <f t="shared" si="15"/>
        <v>12.600000000000001</v>
      </c>
    </row>
    <row r="113" spans="1:28" ht="16" customHeight="1" x14ac:dyDescent="0.2">
      <c r="A113" s="13">
        <v>8</v>
      </c>
      <c r="W113" s="16">
        <f t="shared" si="14"/>
        <v>0</v>
      </c>
      <c r="Y113" s="27"/>
      <c r="Z113" s="4" t="s">
        <v>84</v>
      </c>
      <c r="AA113" s="16">
        <f>SUM(V101:V113)</f>
        <v>0</v>
      </c>
      <c r="AB113" s="1">
        <f t="shared" si="15"/>
        <v>0</v>
      </c>
    </row>
    <row r="114" spans="1:28" ht="30" customHeight="1" x14ac:dyDescent="0.2"/>
    <row r="115" spans="1:28" ht="16" customHeight="1" x14ac:dyDescent="0.2">
      <c r="A115" s="13">
        <v>9</v>
      </c>
      <c r="W115" s="16">
        <f t="shared" ref="W115:W127" si="16">U115+V115</f>
        <v>0</v>
      </c>
      <c r="Y115" s="27">
        <v>9</v>
      </c>
      <c r="Z115" t="s">
        <v>65</v>
      </c>
      <c r="AA115" s="16">
        <f>SUM(G115:G127)</f>
        <v>0</v>
      </c>
      <c r="AB115" s="1">
        <f t="shared" ref="AB115:AB127" si="17">AA115+AB101</f>
        <v>0</v>
      </c>
    </row>
    <row r="116" spans="1:28" ht="16" customHeight="1" x14ac:dyDescent="0.2">
      <c r="A116" s="13">
        <v>9</v>
      </c>
      <c r="W116" s="16">
        <f t="shared" si="16"/>
        <v>0</v>
      </c>
      <c r="Y116" s="27"/>
      <c r="Z116" s="4" t="s">
        <v>67</v>
      </c>
      <c r="AA116" s="16">
        <f>SUM(I115:I127)</f>
        <v>0</v>
      </c>
      <c r="AB116" s="1">
        <f t="shared" si="17"/>
        <v>44</v>
      </c>
    </row>
    <row r="117" spans="1:28" ht="16" customHeight="1" x14ac:dyDescent="0.2">
      <c r="A117" s="13">
        <v>9</v>
      </c>
      <c r="W117" s="16">
        <f t="shared" si="16"/>
        <v>0</v>
      </c>
      <c r="Y117" s="27"/>
      <c r="Z117" s="4" t="s">
        <v>69</v>
      </c>
      <c r="AA117" s="16">
        <f>SUM(J115:J127)</f>
        <v>0</v>
      </c>
      <c r="AB117" s="1">
        <f t="shared" si="17"/>
        <v>44</v>
      </c>
    </row>
    <row r="118" spans="1:28" ht="16" customHeight="1" x14ac:dyDescent="0.2">
      <c r="A118" s="13">
        <v>9</v>
      </c>
      <c r="W118" s="16">
        <f t="shared" si="16"/>
        <v>0</v>
      </c>
      <c r="Y118" s="27"/>
      <c r="Z118" s="4" t="s">
        <v>71</v>
      </c>
      <c r="AA118" s="16">
        <f>SUM(K115:K127)</f>
        <v>0</v>
      </c>
      <c r="AB118" s="19">
        <f t="shared" si="17"/>
        <v>12.600000000000001</v>
      </c>
    </row>
    <row r="119" spans="1:28" ht="16" customHeight="1" x14ac:dyDescent="0.2">
      <c r="A119" s="13">
        <v>9</v>
      </c>
      <c r="W119" s="16">
        <f t="shared" si="16"/>
        <v>0</v>
      </c>
      <c r="Y119" s="27"/>
      <c r="Z119" s="4" t="s">
        <v>73</v>
      </c>
      <c r="AA119" s="16">
        <f>SUM(L115:L127)</f>
        <v>0</v>
      </c>
      <c r="AB119" s="1">
        <f t="shared" si="17"/>
        <v>0</v>
      </c>
    </row>
    <row r="120" spans="1:28" ht="16" customHeight="1" x14ac:dyDescent="0.2">
      <c r="A120" s="13">
        <v>9</v>
      </c>
      <c r="W120" s="16">
        <f t="shared" si="16"/>
        <v>0</v>
      </c>
      <c r="Y120" s="27"/>
      <c r="Z120" s="4" t="s">
        <v>75</v>
      </c>
      <c r="AA120" s="16">
        <f>SUM(O115:O127)</f>
        <v>0</v>
      </c>
      <c r="AB120" s="1">
        <f t="shared" si="17"/>
        <v>1.8</v>
      </c>
    </row>
    <row r="121" spans="1:28" ht="16" customHeight="1" x14ac:dyDescent="0.2">
      <c r="A121" s="13">
        <v>9</v>
      </c>
      <c r="W121" s="16">
        <f t="shared" si="16"/>
        <v>0</v>
      </c>
      <c r="Y121" s="27"/>
      <c r="Z121" s="4" t="s">
        <v>77</v>
      </c>
      <c r="AA121" s="16">
        <f>SUM(P115:P127)</f>
        <v>0</v>
      </c>
      <c r="AB121" s="1">
        <f t="shared" si="17"/>
        <v>0</v>
      </c>
    </row>
    <row r="122" spans="1:28" ht="16" customHeight="1" x14ac:dyDescent="0.2">
      <c r="A122" s="13">
        <v>9</v>
      </c>
      <c r="W122" s="16">
        <f t="shared" si="16"/>
        <v>0</v>
      </c>
      <c r="Y122" s="27"/>
      <c r="Z122" s="4" t="s">
        <v>79</v>
      </c>
      <c r="AA122" s="16">
        <f>SUM(Q115:Q127)</f>
        <v>0</v>
      </c>
      <c r="AB122" s="1">
        <f t="shared" si="17"/>
        <v>0</v>
      </c>
    </row>
    <row r="123" spans="1:28" ht="16" customHeight="1" x14ac:dyDescent="0.2">
      <c r="A123" s="13">
        <v>9</v>
      </c>
      <c r="W123" s="16">
        <f t="shared" si="16"/>
        <v>0</v>
      </c>
      <c r="Y123" s="27"/>
      <c r="Z123" s="4" t="s">
        <v>80</v>
      </c>
      <c r="AA123" s="16">
        <f>SUM(R115:R127)</f>
        <v>0</v>
      </c>
      <c r="AB123" s="1">
        <f t="shared" si="17"/>
        <v>0</v>
      </c>
    </row>
    <row r="124" spans="1:28" ht="16" customHeight="1" x14ac:dyDescent="0.2">
      <c r="A124" s="13">
        <v>9</v>
      </c>
      <c r="W124" s="16">
        <f t="shared" si="16"/>
        <v>0</v>
      </c>
      <c r="Y124" s="27"/>
      <c r="Z124" s="4" t="s">
        <v>81</v>
      </c>
      <c r="AA124" s="16">
        <f>SUM(S115:S127)</f>
        <v>0</v>
      </c>
      <c r="AB124" s="1">
        <f t="shared" si="17"/>
        <v>0</v>
      </c>
    </row>
    <row r="125" spans="1:28" ht="16" customHeight="1" x14ac:dyDescent="0.2">
      <c r="A125" s="13">
        <v>9</v>
      </c>
      <c r="W125" s="16">
        <f t="shared" si="16"/>
        <v>0</v>
      </c>
      <c r="Y125" s="27"/>
      <c r="Z125" t="s">
        <v>82</v>
      </c>
      <c r="AA125" s="16">
        <f>SUM(T115:T127)</f>
        <v>0</v>
      </c>
      <c r="AB125" s="1">
        <f t="shared" si="17"/>
        <v>0</v>
      </c>
    </row>
    <row r="126" spans="1:28" ht="16" customHeight="1" x14ac:dyDescent="0.2">
      <c r="A126" s="13">
        <v>9</v>
      </c>
      <c r="W126" s="16">
        <f t="shared" si="16"/>
        <v>0</v>
      </c>
      <c r="Y126" s="27"/>
      <c r="Z126" s="4" t="s">
        <v>83</v>
      </c>
      <c r="AA126" s="16">
        <f>SUM(U115:U127)</f>
        <v>0</v>
      </c>
      <c r="AB126" s="1">
        <f t="shared" si="17"/>
        <v>12.600000000000001</v>
      </c>
    </row>
    <row r="127" spans="1:28" ht="16" customHeight="1" x14ac:dyDescent="0.2">
      <c r="A127" s="13">
        <v>9</v>
      </c>
      <c r="W127" s="16">
        <f t="shared" si="16"/>
        <v>0</v>
      </c>
      <c r="Y127" s="27"/>
      <c r="Z127" s="4" t="s">
        <v>84</v>
      </c>
      <c r="AA127" s="16">
        <f>SUM(V115:V127)</f>
        <v>0</v>
      </c>
      <c r="AB127" s="1">
        <f t="shared" si="17"/>
        <v>0</v>
      </c>
    </row>
    <row r="128" spans="1:28" ht="30" customHeight="1" x14ac:dyDescent="0.2"/>
    <row r="129" spans="1:28" ht="16" customHeight="1" x14ac:dyDescent="0.2">
      <c r="A129" s="13">
        <v>10</v>
      </c>
      <c r="W129" s="16">
        <f t="shared" ref="W129:W141" si="18">U129+V129</f>
        <v>0</v>
      </c>
      <c r="Y129" s="27">
        <v>10</v>
      </c>
      <c r="Z129" t="s">
        <v>65</v>
      </c>
      <c r="AA129" s="16">
        <f>SUM(G129:G141)</f>
        <v>0</v>
      </c>
      <c r="AB129" s="1">
        <f t="shared" ref="AB129:AB141" si="19">AA129+AB115</f>
        <v>0</v>
      </c>
    </row>
    <row r="130" spans="1:28" ht="16" customHeight="1" x14ac:dyDescent="0.2">
      <c r="A130" s="13">
        <v>10</v>
      </c>
      <c r="W130" s="16">
        <f t="shared" si="18"/>
        <v>0</v>
      </c>
      <c r="Y130" s="27"/>
      <c r="Z130" s="4" t="s">
        <v>67</v>
      </c>
      <c r="AA130" s="16">
        <f>SUM(I129:I141)</f>
        <v>0</v>
      </c>
      <c r="AB130" s="1">
        <f t="shared" si="19"/>
        <v>44</v>
      </c>
    </row>
    <row r="131" spans="1:28" ht="16" customHeight="1" x14ac:dyDescent="0.2">
      <c r="A131" s="13">
        <v>10</v>
      </c>
      <c r="W131" s="16">
        <f t="shared" si="18"/>
        <v>0</v>
      </c>
      <c r="Y131" s="27"/>
      <c r="Z131" s="4" t="s">
        <v>69</v>
      </c>
      <c r="AA131" s="16">
        <f>SUM(J129:J141)</f>
        <v>0</v>
      </c>
      <c r="AB131" s="1">
        <f t="shared" si="19"/>
        <v>44</v>
      </c>
    </row>
    <row r="132" spans="1:28" ht="16" customHeight="1" x14ac:dyDescent="0.2">
      <c r="A132" s="13">
        <v>10</v>
      </c>
      <c r="W132" s="16">
        <f t="shared" si="18"/>
        <v>0</v>
      </c>
      <c r="Y132" s="27"/>
      <c r="Z132" s="4" t="s">
        <v>71</v>
      </c>
      <c r="AA132" s="16">
        <f>SUM(K129:K141)</f>
        <v>0</v>
      </c>
      <c r="AB132" s="19">
        <f t="shared" si="19"/>
        <v>12.600000000000001</v>
      </c>
    </row>
    <row r="133" spans="1:28" ht="16" customHeight="1" x14ac:dyDescent="0.2">
      <c r="A133" s="13">
        <v>10</v>
      </c>
      <c r="W133" s="16">
        <f t="shared" si="18"/>
        <v>0</v>
      </c>
      <c r="Y133" s="27"/>
      <c r="Z133" s="4" t="s">
        <v>73</v>
      </c>
      <c r="AA133" s="16">
        <f>SUM(L129:L141)</f>
        <v>0</v>
      </c>
      <c r="AB133" s="1">
        <f t="shared" si="19"/>
        <v>0</v>
      </c>
    </row>
    <row r="134" spans="1:28" ht="16" customHeight="1" x14ac:dyDescent="0.2">
      <c r="A134" s="13">
        <v>10</v>
      </c>
      <c r="W134" s="16">
        <f t="shared" si="18"/>
        <v>0</v>
      </c>
      <c r="Y134" s="27"/>
      <c r="Z134" s="4" t="s">
        <v>75</v>
      </c>
      <c r="AA134" s="16">
        <f>SUM(O129:O141)</f>
        <v>0</v>
      </c>
      <c r="AB134" s="1">
        <f t="shared" si="19"/>
        <v>1.8</v>
      </c>
    </row>
    <row r="135" spans="1:28" ht="16" customHeight="1" x14ac:dyDescent="0.2">
      <c r="A135" s="13">
        <v>10</v>
      </c>
      <c r="W135" s="16">
        <f t="shared" si="18"/>
        <v>0</v>
      </c>
      <c r="Y135" s="27"/>
      <c r="Z135" s="4" t="s">
        <v>77</v>
      </c>
      <c r="AA135" s="16">
        <f>SUM(P129:P141)</f>
        <v>0</v>
      </c>
      <c r="AB135" s="1">
        <f t="shared" si="19"/>
        <v>0</v>
      </c>
    </row>
    <row r="136" spans="1:28" ht="16" customHeight="1" x14ac:dyDescent="0.2">
      <c r="A136" s="13">
        <v>10</v>
      </c>
      <c r="W136" s="16">
        <f t="shared" si="18"/>
        <v>0</v>
      </c>
      <c r="Y136" s="27"/>
      <c r="Z136" s="4" t="s">
        <v>79</v>
      </c>
      <c r="AA136" s="16">
        <f>SUM(Q129:Q141)</f>
        <v>0</v>
      </c>
      <c r="AB136" s="1">
        <f t="shared" si="19"/>
        <v>0</v>
      </c>
    </row>
    <row r="137" spans="1:28" ht="16" customHeight="1" x14ac:dyDescent="0.2">
      <c r="A137" s="13">
        <v>10</v>
      </c>
      <c r="W137" s="16">
        <f t="shared" si="18"/>
        <v>0</v>
      </c>
      <c r="Y137" s="27"/>
      <c r="Z137" s="4" t="s">
        <v>80</v>
      </c>
      <c r="AA137" s="16">
        <f>SUM(R129:R141)</f>
        <v>0</v>
      </c>
      <c r="AB137" s="1">
        <f t="shared" si="19"/>
        <v>0</v>
      </c>
    </row>
    <row r="138" spans="1:28" ht="16" customHeight="1" x14ac:dyDescent="0.2">
      <c r="A138" s="13">
        <v>10</v>
      </c>
      <c r="W138" s="16">
        <f t="shared" si="18"/>
        <v>0</v>
      </c>
      <c r="Y138" s="27"/>
      <c r="Z138" s="4" t="s">
        <v>81</v>
      </c>
      <c r="AA138" s="16">
        <f>SUM(S129:S141)</f>
        <v>0</v>
      </c>
      <c r="AB138" s="1">
        <f t="shared" si="19"/>
        <v>0</v>
      </c>
    </row>
    <row r="139" spans="1:28" ht="16" customHeight="1" x14ac:dyDescent="0.2">
      <c r="A139" s="13">
        <v>10</v>
      </c>
      <c r="W139" s="16">
        <f t="shared" si="18"/>
        <v>0</v>
      </c>
      <c r="Y139" s="27"/>
      <c r="Z139" t="s">
        <v>82</v>
      </c>
      <c r="AA139" s="16">
        <f>SUM(T129:T141)</f>
        <v>0</v>
      </c>
      <c r="AB139" s="1">
        <f t="shared" si="19"/>
        <v>0</v>
      </c>
    </row>
    <row r="140" spans="1:28" ht="16" customHeight="1" x14ac:dyDescent="0.2">
      <c r="A140" s="13">
        <v>10</v>
      </c>
      <c r="W140" s="16">
        <f t="shared" si="18"/>
        <v>0</v>
      </c>
      <c r="Y140" s="27"/>
      <c r="Z140" s="4" t="s">
        <v>83</v>
      </c>
      <c r="AA140" s="16">
        <f>SUM(U129:U141)</f>
        <v>0</v>
      </c>
      <c r="AB140" s="1">
        <f t="shared" si="19"/>
        <v>12.600000000000001</v>
      </c>
    </row>
    <row r="141" spans="1:28" ht="16" customHeight="1" x14ac:dyDescent="0.2">
      <c r="A141" s="13">
        <v>10</v>
      </c>
      <c r="W141" s="16">
        <f t="shared" si="18"/>
        <v>0</v>
      </c>
      <c r="Y141" s="27"/>
      <c r="Z141" s="4" t="s">
        <v>84</v>
      </c>
      <c r="AA141" s="16">
        <f>SUM(V129:V141)</f>
        <v>0</v>
      </c>
      <c r="AB141" s="1">
        <f t="shared" si="19"/>
        <v>0</v>
      </c>
    </row>
    <row r="142" spans="1:28" ht="30" customHeight="1" x14ac:dyDescent="0.2"/>
    <row r="143" spans="1:28" ht="12.25" customHeight="1" x14ac:dyDescent="0.2"/>
    <row r="144" spans="1:28" ht="12.25" customHeight="1" x14ac:dyDescent="0.2"/>
    <row r="145" ht="12.25" customHeight="1" x14ac:dyDescent="0.2"/>
    <row r="146" ht="12.25" customHeight="1" x14ac:dyDescent="0.2"/>
    <row r="147" ht="12.25" customHeight="1" x14ac:dyDescent="0.2"/>
    <row r="148" ht="12.25" customHeight="1" x14ac:dyDescent="0.2"/>
    <row r="149" ht="12.25" customHeight="1" x14ac:dyDescent="0.2"/>
    <row r="150" ht="12.25" customHeight="1" x14ac:dyDescent="0.2"/>
    <row r="151" ht="12.25" customHeight="1" x14ac:dyDescent="0.2"/>
    <row r="152" ht="12.25" customHeight="1" x14ac:dyDescent="0.2"/>
    <row r="153" ht="12.25" customHeight="1" x14ac:dyDescent="0.2"/>
    <row r="154" ht="12.25" customHeight="1" x14ac:dyDescent="0.2"/>
    <row r="155" ht="12.25" customHeight="1" x14ac:dyDescent="0.2"/>
    <row r="156" ht="12.25" customHeight="1" x14ac:dyDescent="0.2"/>
    <row r="157" ht="12.25" customHeight="1" x14ac:dyDescent="0.2"/>
    <row r="158" ht="12.25" customHeight="1" x14ac:dyDescent="0.2"/>
    <row r="159" ht="12.25" customHeight="1" x14ac:dyDescent="0.2"/>
    <row r="160" ht="12.25" customHeight="1" x14ac:dyDescent="0.2"/>
    <row r="161" ht="12.25" customHeight="1" x14ac:dyDescent="0.2"/>
    <row r="162" ht="12.25" customHeight="1" x14ac:dyDescent="0.2"/>
    <row r="163" ht="12.25" customHeight="1" x14ac:dyDescent="0.2"/>
    <row r="164" ht="12.25" customHeight="1" x14ac:dyDescent="0.2"/>
    <row r="165" ht="12.25" customHeight="1" x14ac:dyDescent="0.2"/>
    <row r="166" ht="12.25" customHeight="1" x14ac:dyDescent="0.2"/>
    <row r="167" ht="12.25" customHeight="1" x14ac:dyDescent="0.2"/>
    <row r="168" ht="12.25" customHeight="1" x14ac:dyDescent="0.2"/>
    <row r="169" ht="12.25" customHeight="1" x14ac:dyDescent="0.2"/>
    <row r="170" ht="12.25" customHeight="1" x14ac:dyDescent="0.2"/>
    <row r="171" ht="12.25" customHeight="1" x14ac:dyDescent="0.2"/>
    <row r="172" ht="12.25" customHeight="1" x14ac:dyDescent="0.2"/>
    <row r="173" ht="12.25" customHeight="1" x14ac:dyDescent="0.2"/>
    <row r="174" ht="12.25" customHeight="1" x14ac:dyDescent="0.2"/>
    <row r="175" ht="12.25" customHeight="1" x14ac:dyDescent="0.2"/>
    <row r="176" ht="12.25" customHeight="1" x14ac:dyDescent="0.2"/>
    <row r="177" ht="12.25" customHeight="1" x14ac:dyDescent="0.2"/>
    <row r="178" ht="12.25" customHeight="1" x14ac:dyDescent="0.2"/>
    <row r="179" ht="12.25" customHeight="1" x14ac:dyDescent="0.2"/>
    <row r="180" ht="12.25" customHeight="1" x14ac:dyDescent="0.2"/>
    <row r="181" ht="12.25" customHeight="1" x14ac:dyDescent="0.2"/>
    <row r="182" ht="12.25" customHeight="1" x14ac:dyDescent="0.2"/>
    <row r="183" ht="12.25" customHeight="1" x14ac:dyDescent="0.2"/>
    <row r="184" ht="12.25" customHeight="1" x14ac:dyDescent="0.2"/>
    <row r="185" ht="12.25" customHeight="1" x14ac:dyDescent="0.2"/>
    <row r="186" ht="12.25" customHeight="1" x14ac:dyDescent="0.2"/>
    <row r="187" ht="12.25" customHeight="1" x14ac:dyDescent="0.2"/>
    <row r="188" ht="12.25" customHeight="1" x14ac:dyDescent="0.2"/>
    <row r="189" ht="12.25" customHeight="1" x14ac:dyDescent="0.2"/>
    <row r="190" ht="12.25" customHeight="1" x14ac:dyDescent="0.2"/>
    <row r="191" ht="12.25" customHeight="1" x14ac:dyDescent="0.2"/>
    <row r="192" ht="12.25" customHeight="1" x14ac:dyDescent="0.2"/>
    <row r="193" ht="12.25" customHeight="1" x14ac:dyDescent="0.2"/>
    <row r="194" ht="12.25" customHeight="1" x14ac:dyDescent="0.2"/>
    <row r="195" ht="12.25" customHeight="1" x14ac:dyDescent="0.2"/>
    <row r="196" ht="12.25" customHeight="1" x14ac:dyDescent="0.2"/>
    <row r="197" ht="12.25" customHeight="1" x14ac:dyDescent="0.2"/>
    <row r="198" ht="12.25" customHeight="1" x14ac:dyDescent="0.2"/>
    <row r="199" ht="12.25" customHeight="1" x14ac:dyDescent="0.2"/>
    <row r="200" ht="12.25" customHeight="1" x14ac:dyDescent="0.2"/>
    <row r="201" ht="12.25" customHeight="1" x14ac:dyDescent="0.2"/>
    <row r="202" ht="12.25" customHeight="1" x14ac:dyDescent="0.2"/>
    <row r="203" ht="12.25" customHeight="1" x14ac:dyDescent="0.2"/>
    <row r="204" ht="12.25" customHeight="1" x14ac:dyDescent="0.2"/>
    <row r="205" ht="12.25" customHeight="1" x14ac:dyDescent="0.2"/>
    <row r="206" ht="12.25" customHeight="1" x14ac:dyDescent="0.2"/>
    <row r="207" ht="12.25" customHeight="1" x14ac:dyDescent="0.2"/>
    <row r="208" ht="12.25" customHeight="1" x14ac:dyDescent="0.2"/>
    <row r="209" ht="12.25" customHeight="1" x14ac:dyDescent="0.2"/>
    <row r="210" ht="12.25" customHeight="1" x14ac:dyDescent="0.2"/>
    <row r="211" ht="12.25" customHeight="1" x14ac:dyDescent="0.2"/>
    <row r="212" ht="12.25" customHeight="1" x14ac:dyDescent="0.2"/>
    <row r="213" ht="12.25" customHeight="1" x14ac:dyDescent="0.2"/>
    <row r="214" ht="12.25" customHeight="1" x14ac:dyDescent="0.2"/>
    <row r="215" ht="12.25" customHeight="1" x14ac:dyDescent="0.2"/>
    <row r="216" ht="12.25" customHeight="1" x14ac:dyDescent="0.2"/>
    <row r="217" ht="12.25" customHeight="1" x14ac:dyDescent="0.2"/>
    <row r="218" ht="12.25" customHeight="1" x14ac:dyDescent="0.2"/>
    <row r="219" ht="12.25" customHeight="1" x14ac:dyDescent="0.2"/>
    <row r="220" ht="12.25" customHeight="1" x14ac:dyDescent="0.2"/>
    <row r="221" ht="12.25" customHeight="1" x14ac:dyDescent="0.2"/>
    <row r="222" ht="12.25" customHeight="1" x14ac:dyDescent="0.2"/>
    <row r="223" ht="12.25" customHeight="1" x14ac:dyDescent="0.2"/>
    <row r="224" ht="12.25" customHeight="1" x14ac:dyDescent="0.2"/>
    <row r="225" ht="12.25" customHeight="1" x14ac:dyDescent="0.2"/>
    <row r="226" ht="12.25" customHeight="1" x14ac:dyDescent="0.2"/>
    <row r="227" ht="12.25" customHeight="1" x14ac:dyDescent="0.2"/>
    <row r="228" ht="12.25" customHeight="1" x14ac:dyDescent="0.2"/>
    <row r="229" ht="12.25" customHeight="1" x14ac:dyDescent="0.2"/>
    <row r="230" ht="12.25" customHeight="1" x14ac:dyDescent="0.2"/>
    <row r="231" ht="12.25" customHeight="1" x14ac:dyDescent="0.2"/>
    <row r="232" ht="12.25" customHeight="1" x14ac:dyDescent="0.2"/>
    <row r="233" ht="12.25" customHeight="1" x14ac:dyDescent="0.2"/>
    <row r="234" ht="12.25" customHeight="1" x14ac:dyDescent="0.2"/>
    <row r="235" ht="12.25" customHeight="1" x14ac:dyDescent="0.2"/>
    <row r="236" ht="12.25" customHeight="1" x14ac:dyDescent="0.2"/>
    <row r="237" ht="12.25" customHeight="1" x14ac:dyDescent="0.2"/>
    <row r="238" ht="12.25" customHeight="1" x14ac:dyDescent="0.2"/>
    <row r="239" ht="12.25" customHeight="1" x14ac:dyDescent="0.2"/>
    <row r="240" ht="12.25" customHeight="1" x14ac:dyDescent="0.2"/>
    <row r="241" ht="12.25" customHeight="1" x14ac:dyDescent="0.2"/>
    <row r="242" ht="12.25" customHeight="1" x14ac:dyDescent="0.2"/>
    <row r="243" ht="12.25" customHeight="1" x14ac:dyDescent="0.2"/>
    <row r="244" ht="12.25" customHeight="1" x14ac:dyDescent="0.2"/>
    <row r="245" ht="12.25" customHeight="1" x14ac:dyDescent="0.2"/>
    <row r="246" ht="12.25" customHeight="1" x14ac:dyDescent="0.2"/>
    <row r="247" ht="12.25" customHeight="1" x14ac:dyDescent="0.2"/>
    <row r="248" ht="12.25" customHeight="1" x14ac:dyDescent="0.2"/>
    <row r="249" ht="12.25" customHeight="1" x14ac:dyDescent="0.2"/>
    <row r="250" ht="12.25" customHeight="1" x14ac:dyDescent="0.2"/>
    <row r="251" ht="12.25" customHeight="1" x14ac:dyDescent="0.2"/>
    <row r="252" ht="12.25" customHeight="1" x14ac:dyDescent="0.2"/>
    <row r="253" ht="12.25" customHeight="1" x14ac:dyDescent="0.2"/>
    <row r="254" ht="12.25" customHeight="1" x14ac:dyDescent="0.2"/>
    <row r="255" ht="12.25" customHeight="1" x14ac:dyDescent="0.2"/>
    <row r="256" ht="12.25" customHeight="1" x14ac:dyDescent="0.2"/>
    <row r="257" ht="12.25" customHeight="1" x14ac:dyDescent="0.2"/>
    <row r="258" ht="12.25" customHeight="1" x14ac:dyDescent="0.2"/>
    <row r="259" ht="12.25" customHeight="1" x14ac:dyDescent="0.2"/>
    <row r="260" ht="12.25" customHeight="1" x14ac:dyDescent="0.2"/>
    <row r="261" ht="12.25" customHeight="1" x14ac:dyDescent="0.2"/>
    <row r="262" ht="12.25" customHeight="1" x14ac:dyDescent="0.2"/>
    <row r="263" ht="12.25" customHeight="1" x14ac:dyDescent="0.2"/>
    <row r="264" ht="12.25" customHeight="1" x14ac:dyDescent="0.2"/>
    <row r="265" ht="12.25" customHeight="1" x14ac:dyDescent="0.2"/>
    <row r="266" ht="12.25" customHeight="1" x14ac:dyDescent="0.2"/>
    <row r="267" ht="12.25" customHeight="1" x14ac:dyDescent="0.2"/>
    <row r="268" ht="12.25" customHeight="1" x14ac:dyDescent="0.2"/>
    <row r="269" ht="12.25" customHeight="1" x14ac:dyDescent="0.2"/>
    <row r="270" ht="12.25" customHeight="1" x14ac:dyDescent="0.2"/>
    <row r="271" ht="12.25" customHeight="1" x14ac:dyDescent="0.2"/>
    <row r="272" ht="12.25" customHeight="1" x14ac:dyDescent="0.2"/>
  </sheetData>
  <mergeCells count="25">
    <mergeCell ref="Y129:Y141"/>
    <mergeCell ref="Y45:Y57"/>
    <mergeCell ref="Y59:Y71"/>
    <mergeCell ref="Y73:Y85"/>
    <mergeCell ref="Y87:Y99"/>
    <mergeCell ref="Y101:Y113"/>
    <mergeCell ref="Y115:Y127"/>
    <mergeCell ref="Y31:Y43"/>
    <mergeCell ref="I1:I2"/>
    <mergeCell ref="J1:J2"/>
    <mergeCell ref="K1:L1"/>
    <mergeCell ref="M1:N1"/>
    <mergeCell ref="O1:Q1"/>
    <mergeCell ref="R1:R2"/>
    <mergeCell ref="S1:V1"/>
    <mergeCell ref="W1:W2"/>
    <mergeCell ref="Y1:AB1"/>
    <mergeCell ref="Y3:Y15"/>
    <mergeCell ref="Y17:Y29"/>
    <mergeCell ref="H1:H2"/>
    <mergeCell ref="A1:A2"/>
    <mergeCell ref="B1:B2"/>
    <mergeCell ref="C1:C2"/>
    <mergeCell ref="D1:D2"/>
    <mergeCell ref="E1:F1"/>
  </mergeCells>
  <printOptions horizontalCentered="1" gridLines="1"/>
  <pageMargins left="0.5" right="0.5" top="0.9" bottom="0.9" header="0.5" footer="0.5"/>
  <pageSetup scale="50" fitToWidth="0" fitToHeight="0" pageOrder="overThenDown" orientation="landscape" useFirstPageNumber="1" horizontalDpi="0" verticalDpi="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6" x14ac:dyDescent="0.2"/>
  <cols>
    <col min="1" max="1" width="12.28515625" customWidth="1"/>
  </cols>
  <sheetData/>
  <printOptions horizontalCentered="1" gridLines="1"/>
  <pageMargins left="0.5" right="0.5" top="0.9" bottom="0.9" header="0.5" footer="0.5"/>
  <pageSetup paperSize="0" scale="50" fitToWidth="0" fitToHeight="0" pageOrder="overThenDown" orientation="landscape" useFirstPageNumber="1" horizontalDpi="0" verticalDpi="0" copies="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3071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Pilot Info</vt:lpstr>
      <vt:lpstr>Flight Log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Collins</dc:creator>
  <cp:keywords/>
  <dc:description/>
  <cp:lastModifiedBy>Alan Collins</cp:lastModifiedBy>
  <cp:revision>33</cp:revision>
  <cp:lastPrinted>2018-01-25T10:25:29Z</cp:lastPrinted>
  <dcterms:created xsi:type="dcterms:W3CDTF">2018-01-06T16:30:28Z</dcterms:created>
  <dcterms:modified xsi:type="dcterms:W3CDTF">2019-07-12T22:53:32Z</dcterms:modified>
  <cp:category/>
</cp:coreProperties>
</file>